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<sst xmlns="http://schemas.openxmlformats.org/spreadsheetml/2006/main" count="132" uniqueCount="22">
  <si>
    <t>n=6</t>
  </si>
  <si>
    <t>n=7</t>
  </si>
  <si>
    <t>n=8</t>
  </si>
  <si>
    <t>n=9</t>
  </si>
  <si>
    <t>n=10</t>
  </si>
  <si>
    <t>n=11</t>
  </si>
  <si>
    <t>n=12</t>
  </si>
  <si>
    <t>n=13</t>
  </si>
  <si>
    <t>n=14</t>
  </si>
  <si>
    <t>n=15</t>
  </si>
  <si>
    <t>n=16</t>
  </si>
  <si>
    <t>n=17</t>
  </si>
  <si>
    <t>n=18</t>
  </si>
  <si>
    <t>n=19</t>
  </si>
  <si>
    <t>n=20</t>
  </si>
  <si>
    <t>n=22</t>
  </si>
  <si>
    <t>n=24</t>
  </si>
  <si>
    <t>A Student (t) eloszlás inverzének néhány értéke</t>
  </si>
  <si>
    <t>p</t>
  </si>
  <si>
    <t>n=26</t>
  </si>
  <si>
    <t>n=28</t>
  </si>
  <si>
    <t>n=30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</si>
</sst>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A28">
      <selection activeCell="A51" sqref="A51:U58"/>
    </sheetView>
  </sheetViews>
  <sheetFormatPr defaultColWidth="9.140625" defaultRowHeight="12.75"/>
  <cols>
    <col min="1" max="21" width="9.140625" style="1" customWidth="1"/>
    <col min="22" max="16384" width="9.140625" style="1" customWidth="1"/>
  </cols>
  <sheetData>
    <row r="1" spans="1:21" ht="15.75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2.75">
      <c r="A2" s="3" t="s">
        <v>18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19</v>
      </c>
      <c r="T2" s="3" t="s">
        <v>20</v>
      </c>
      <c r="U2" s="3" t="s">
        <v>21</v>
      </c>
    </row>
    <row r="3" spans="1:21" ht="12.75">
      <c r="A3" s="2">
        <v>0.9</v>
      </c>
      <c r="B3" s="2">
        <f aca="true" t="shared" si="0" ref="B3:B8">TINV(2-2*A3,6)</f>
        <v>1.4397557474976392</v>
      </c>
      <c r="C3" s="2">
        <f aca="true" t="shared" si="1" ref="C3:C8">TINV(2-2*A3,7)</f>
        <v>1.4149239278539318</v>
      </c>
      <c r="D3" s="2">
        <f aca="true" t="shared" si="2" ref="D3:D8">TINV(2-2*A3,8)</f>
        <v>1.396815309951596</v>
      </c>
      <c r="E3" s="2">
        <f aca="true" t="shared" si="3" ref="E3:E8">TINV(2-2*A3,9)</f>
        <v>1.3830287386012596</v>
      </c>
      <c r="F3" s="2">
        <f aca="true" t="shared" si="4" ref="F3:F8">TINV(2-2*A3,10)</f>
        <v>1.3721836413030442</v>
      </c>
      <c r="G3" s="2">
        <f aca="true" t="shared" si="5" ref="G3:G8">TINV(2-2*A3,11)</f>
        <v>1.363430318196635</v>
      </c>
      <c r="H3" s="2">
        <f aca="true" t="shared" si="6" ref="H3:H8">TINV(2-2*A3,12)</f>
        <v>1.35621733418116</v>
      </c>
      <c r="I3" s="2">
        <f aca="true" t="shared" si="7" ref="I3:I8">TINV(2-2*A3,13)</f>
        <v>1.350171288920202</v>
      </c>
      <c r="J3" s="2">
        <f aca="true" t="shared" si="8" ref="J3:J8">TINV(2-2*A3,14)</f>
        <v>1.3450303745781542</v>
      </c>
      <c r="K3" s="2">
        <f aca="true" t="shared" si="9" ref="K3:K8">TINV(2-2*A3,15)</f>
        <v>1.3406056079588469</v>
      </c>
      <c r="L3" s="2">
        <f aca="true" t="shared" si="10" ref="L3:L8">TINV(2-2*A3,16)</f>
        <v>1.3367571674221792</v>
      </c>
      <c r="M3" s="2">
        <f aca="true" t="shared" si="11" ref="M3:M8">TINV(2-2*A3,17)</f>
        <v>1.3333793898044775</v>
      </c>
      <c r="N3" s="2">
        <f aca="true" t="shared" si="12" ref="N3:N8">TINV(2-2*A3,18)</f>
        <v>1.3303909436421164</v>
      </c>
      <c r="O3" s="2">
        <f aca="true" t="shared" si="13" ref="O3:O8">TINV(2-2*A3,19)</f>
        <v>1.3277282090895812</v>
      </c>
      <c r="P3" s="2">
        <f aca="true" t="shared" si="14" ref="P3:P8">TINV(2-2*A3,20)</f>
        <v>1.3253407070395045</v>
      </c>
      <c r="Q3" s="2">
        <f aca="true" t="shared" si="15" ref="Q3:Q8">TINV(2-2*A3,22)</f>
        <v>1.3212367416538635</v>
      </c>
      <c r="R3" s="2">
        <f aca="true" t="shared" si="16" ref="R3:R8">TINV(2-2*A3,24)</f>
        <v>1.3178359337025656</v>
      </c>
      <c r="S3" s="2">
        <f aca="true" t="shared" si="17" ref="S3:S8">TINV(2-2*A3,26)</f>
        <v>1.3149718642910853</v>
      </c>
      <c r="T3" s="2">
        <f aca="true" t="shared" si="18" ref="T3:T8">TINV(2-2*A3,28)</f>
        <v>1.31252678160602</v>
      </c>
      <c r="U3" s="2">
        <f aca="true" t="shared" si="19" ref="U3:U8">TINV(2-2*A3,30)</f>
        <v>1.3104150253988278</v>
      </c>
    </row>
    <row r="4" spans="1:21" ht="12.75">
      <c r="A4" s="2">
        <v>0.95</v>
      </c>
      <c r="B4" s="2">
        <f t="shared" si="0"/>
        <v>1.943180274291977</v>
      </c>
      <c r="C4" s="2">
        <f t="shared" si="1"/>
        <v>1.894578603655801</v>
      </c>
      <c r="D4" s="2">
        <f t="shared" si="2"/>
        <v>1.8595480333018268</v>
      </c>
      <c r="E4" s="2">
        <f t="shared" si="3"/>
        <v>1.8331129225500695</v>
      </c>
      <c r="F4" s="2">
        <f t="shared" si="4"/>
        <v>1.8124611021972235</v>
      </c>
      <c r="G4" s="2">
        <f t="shared" si="5"/>
        <v>1.7958848142321888</v>
      </c>
      <c r="H4" s="2">
        <f t="shared" si="6"/>
        <v>1.7822875476056756</v>
      </c>
      <c r="I4" s="2">
        <f t="shared" si="7"/>
        <v>1.7709333826482787</v>
      </c>
      <c r="J4" s="2">
        <f t="shared" si="8"/>
        <v>1.7613101150619608</v>
      </c>
      <c r="K4" s="2">
        <f t="shared" si="9"/>
        <v>1.7530503252078615</v>
      </c>
      <c r="L4" s="2">
        <f t="shared" si="10"/>
        <v>1.7458836689428865</v>
      </c>
      <c r="M4" s="2">
        <f t="shared" si="11"/>
        <v>1.7396067156488346</v>
      </c>
      <c r="N4" s="2">
        <f t="shared" si="12"/>
        <v>1.7340635923093939</v>
      </c>
      <c r="O4" s="2">
        <f t="shared" si="13"/>
        <v>1.7291327924721895</v>
      </c>
      <c r="P4" s="2">
        <f t="shared" si="14"/>
        <v>1.7247182182137983</v>
      </c>
      <c r="Q4" s="2">
        <f t="shared" si="15"/>
        <v>1.7171443354398237</v>
      </c>
      <c r="R4" s="2">
        <f t="shared" si="16"/>
        <v>1.710882066733471</v>
      </c>
      <c r="S4" s="2">
        <f t="shared" si="17"/>
        <v>1.705617900549273</v>
      </c>
      <c r="T4" s="2">
        <f t="shared" si="18"/>
        <v>1.7011309076118102</v>
      </c>
      <c r="U4" s="2">
        <f t="shared" si="19"/>
        <v>1.6972608510721257</v>
      </c>
    </row>
    <row r="5" spans="1:21" ht="12.75">
      <c r="A5" s="2">
        <v>0.975</v>
      </c>
      <c r="B5" s="2">
        <f t="shared" si="0"/>
        <v>2.4469118464326804</v>
      </c>
      <c r="C5" s="2">
        <f t="shared" si="1"/>
        <v>2.3646242509493183</v>
      </c>
      <c r="D5" s="2">
        <f t="shared" si="2"/>
        <v>2.3060041332991164</v>
      </c>
      <c r="E5" s="2">
        <f t="shared" si="3"/>
        <v>2.262157158173582</v>
      </c>
      <c r="F5" s="2">
        <f t="shared" si="4"/>
        <v>2.228138842425868</v>
      </c>
      <c r="G5" s="2">
        <f t="shared" si="5"/>
        <v>2.200985158721841</v>
      </c>
      <c r="H5" s="2">
        <f t="shared" si="6"/>
        <v>2.1788128271650695</v>
      </c>
      <c r="I5" s="2">
        <f t="shared" si="7"/>
        <v>2.1603686522485344</v>
      </c>
      <c r="J5" s="2">
        <f t="shared" si="8"/>
        <v>2.144786681282085</v>
      </c>
      <c r="K5" s="2">
        <f t="shared" si="9"/>
        <v>2.1314495356759524</v>
      </c>
      <c r="L5" s="2">
        <f t="shared" si="10"/>
        <v>2.119905285162578</v>
      </c>
      <c r="M5" s="2">
        <f t="shared" si="11"/>
        <v>2.1098155585926612</v>
      </c>
      <c r="N5" s="2">
        <f t="shared" si="12"/>
        <v>2.1009220368611805</v>
      </c>
      <c r="O5" s="2">
        <f t="shared" si="13"/>
        <v>2.093024049854864</v>
      </c>
      <c r="P5" s="2">
        <f t="shared" si="14"/>
        <v>2.085963441295542</v>
      </c>
      <c r="Q5" s="2">
        <f t="shared" si="15"/>
        <v>2.0738730583156064</v>
      </c>
      <c r="R5" s="2">
        <f t="shared" si="16"/>
        <v>2.063898547318068</v>
      </c>
      <c r="S5" s="2">
        <f t="shared" si="17"/>
        <v>2.055529418480689</v>
      </c>
      <c r="T5" s="2">
        <f t="shared" si="18"/>
        <v>2.0484071146628864</v>
      </c>
      <c r="U5" s="2">
        <f t="shared" si="19"/>
        <v>2.0422724493667923</v>
      </c>
    </row>
    <row r="6" spans="1:21" ht="12.75">
      <c r="A6" s="2">
        <v>0.98</v>
      </c>
      <c r="B6" s="2">
        <f t="shared" si="0"/>
        <v>2.612241845245613</v>
      </c>
      <c r="C6" s="2">
        <f t="shared" si="1"/>
        <v>2.5167524177125404</v>
      </c>
      <c r="D6" s="2">
        <f t="shared" si="2"/>
        <v>2.4489849889074753</v>
      </c>
      <c r="E6" s="2">
        <f t="shared" si="3"/>
        <v>2.3984409830267612</v>
      </c>
      <c r="F6" s="2">
        <f t="shared" si="4"/>
        <v>2.359314619819152</v>
      </c>
      <c r="G6" s="2">
        <f t="shared" si="5"/>
        <v>2.328139826082354</v>
      </c>
      <c r="H6" s="2">
        <f t="shared" si="6"/>
        <v>2.302721671140543</v>
      </c>
      <c r="I6" s="2">
        <f t="shared" si="7"/>
        <v>2.2816035620520205</v>
      </c>
      <c r="J6" s="2">
        <f t="shared" si="8"/>
        <v>2.2637812762946954</v>
      </c>
      <c r="K6" s="2">
        <f t="shared" si="9"/>
        <v>2.248540287483144</v>
      </c>
      <c r="L6" s="2">
        <f t="shared" si="10"/>
        <v>2.2353584245525555</v>
      </c>
      <c r="M6" s="2">
        <f t="shared" si="11"/>
        <v>2.223845299198932</v>
      </c>
      <c r="N6" s="2">
        <f t="shared" si="12"/>
        <v>2.2137032404084476</v>
      </c>
      <c r="O6" s="2">
        <f t="shared" si="13"/>
        <v>2.20470133613151</v>
      </c>
      <c r="P6" s="2">
        <f t="shared" si="14"/>
        <v>2.1966577269405265</v>
      </c>
      <c r="Q6" s="2">
        <f t="shared" si="15"/>
        <v>2.1828926458306492</v>
      </c>
      <c r="R6" s="2">
        <f t="shared" si="16"/>
        <v>2.1715446698513494</v>
      </c>
      <c r="S6" s="2">
        <f t="shared" si="17"/>
        <v>2.1620288646189145</v>
      </c>
      <c r="T6" s="2">
        <f t="shared" si="18"/>
        <v>2.1539348556322944</v>
      </c>
      <c r="U6" s="2">
        <f t="shared" si="19"/>
        <v>2.1469662632385997</v>
      </c>
    </row>
    <row r="7" spans="1:21" ht="12.75">
      <c r="A7" s="2">
        <v>0.99</v>
      </c>
      <c r="B7" s="2">
        <f t="shared" si="0"/>
        <v>3.1426684031300516</v>
      </c>
      <c r="C7" s="2">
        <f t="shared" si="1"/>
        <v>2.9979515663577763</v>
      </c>
      <c r="D7" s="2">
        <f t="shared" si="2"/>
        <v>2.8964594462137514</v>
      </c>
      <c r="E7" s="2">
        <f t="shared" si="3"/>
        <v>2.8214379214105243</v>
      </c>
      <c r="F7" s="2">
        <f t="shared" si="4"/>
        <v>2.763769457788457</v>
      </c>
      <c r="G7" s="2">
        <f t="shared" si="5"/>
        <v>2.7180791831764335</v>
      </c>
      <c r="H7" s="2">
        <f t="shared" si="6"/>
        <v>2.6809979919600373</v>
      </c>
      <c r="I7" s="2">
        <f t="shared" si="7"/>
        <v>2.650308835952977</v>
      </c>
      <c r="J7" s="2">
        <f t="shared" si="8"/>
        <v>2.6244940644958863</v>
      </c>
      <c r="K7" s="2">
        <f t="shared" si="9"/>
        <v>2.6024802903902327</v>
      </c>
      <c r="L7" s="2">
        <f t="shared" si="10"/>
        <v>2.5834871786903726</v>
      </c>
      <c r="M7" s="2">
        <f t="shared" si="11"/>
        <v>2.5669339747001976</v>
      </c>
      <c r="N7" s="2">
        <f t="shared" si="12"/>
        <v>2.5523796182187537</v>
      </c>
      <c r="O7" s="2">
        <f t="shared" si="13"/>
        <v>2.5394831891909035</v>
      </c>
      <c r="P7" s="2">
        <f t="shared" si="14"/>
        <v>2.5279770008548947</v>
      </c>
      <c r="Q7" s="2">
        <f t="shared" si="15"/>
        <v>2.508324549844298</v>
      </c>
      <c r="R7" s="2">
        <f t="shared" si="16"/>
        <v>2.4921594685663058</v>
      </c>
      <c r="S7" s="2">
        <f t="shared" si="17"/>
        <v>2.4786298170843013</v>
      </c>
      <c r="T7" s="2">
        <f t="shared" si="18"/>
        <v>2.467140089169966</v>
      </c>
      <c r="U7" s="2">
        <f t="shared" si="19"/>
        <v>2.457261530951812</v>
      </c>
    </row>
    <row r="8" spans="1:21" ht="12.75">
      <c r="A8" s="2">
        <v>0.995</v>
      </c>
      <c r="B8" s="2">
        <f t="shared" si="0"/>
        <v>3.707428020387214</v>
      </c>
      <c r="C8" s="2">
        <f t="shared" si="1"/>
        <v>3.4994832972544687</v>
      </c>
      <c r="D8" s="2">
        <f t="shared" si="2"/>
        <v>3.35538733113484</v>
      </c>
      <c r="E8" s="2">
        <f t="shared" si="3"/>
        <v>3.2498355411274824</v>
      </c>
      <c r="F8" s="2">
        <f t="shared" si="4"/>
        <v>3.169272671609173</v>
      </c>
      <c r="G8" s="2">
        <f t="shared" si="5"/>
        <v>3.1058065135821673</v>
      </c>
      <c r="H8" s="2">
        <f t="shared" si="6"/>
        <v>3.0545395859505025</v>
      </c>
      <c r="I8" s="2">
        <f t="shared" si="7"/>
        <v>3.012275833134912</v>
      </c>
      <c r="J8" s="2">
        <f t="shared" si="8"/>
        <v>2.976842733953294</v>
      </c>
      <c r="K8" s="2">
        <f t="shared" si="9"/>
        <v>2.946712882834883</v>
      </c>
      <c r="L8" s="2">
        <f t="shared" si="10"/>
        <v>2.9207816214826163</v>
      </c>
      <c r="M8" s="2">
        <f t="shared" si="11"/>
        <v>2.898230518342512</v>
      </c>
      <c r="N8" s="2">
        <f t="shared" si="12"/>
        <v>2.8784404709116362</v>
      </c>
      <c r="O8" s="2">
        <f t="shared" si="13"/>
        <v>2.8609346040387695</v>
      </c>
      <c r="P8" s="2">
        <f t="shared" si="14"/>
        <v>2.8453397066478177</v>
      </c>
      <c r="Q8" s="2">
        <f t="shared" si="15"/>
        <v>2.818756055685423</v>
      </c>
      <c r="R8" s="2">
        <f t="shared" si="16"/>
        <v>2.7969394976065445</v>
      </c>
      <c r="S8" s="2">
        <f t="shared" si="17"/>
        <v>2.7787145234414217</v>
      </c>
      <c r="T8" s="2">
        <f t="shared" si="18"/>
        <v>2.7632624424106087</v>
      </c>
      <c r="U8" s="2">
        <f t="shared" si="19"/>
        <v>2.749995651755743</v>
      </c>
    </row>
    <row r="11" spans="1:21" ht="15.75">
      <c r="A11" s="4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2.75">
      <c r="A12" s="3" t="s">
        <v>18</v>
      </c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3" t="s">
        <v>8</v>
      </c>
      <c r="K12" s="3" t="s">
        <v>9</v>
      </c>
      <c r="L12" s="3" t="s">
        <v>10</v>
      </c>
      <c r="M12" s="3" t="s">
        <v>11</v>
      </c>
      <c r="N12" s="3" t="s">
        <v>12</v>
      </c>
      <c r="O12" s="3" t="s">
        <v>13</v>
      </c>
      <c r="P12" s="3" t="s">
        <v>14</v>
      </c>
      <c r="Q12" s="3" t="s">
        <v>15</v>
      </c>
      <c r="R12" s="3" t="s">
        <v>16</v>
      </c>
      <c r="S12" s="3" t="s">
        <v>19</v>
      </c>
      <c r="T12" s="3" t="s">
        <v>20</v>
      </c>
      <c r="U12" s="3" t="s">
        <v>21</v>
      </c>
    </row>
    <row r="13" spans="1:21" ht="12.75">
      <c r="A13" s="2">
        <v>0.9</v>
      </c>
      <c r="B13" s="2">
        <f aca="true" t="shared" si="20" ref="B13:B18">TINV(2-2*A13,6)</f>
        <v>1.4397557474976392</v>
      </c>
      <c r="C13" s="2">
        <f aca="true" t="shared" si="21" ref="C13:C18">TINV(2-2*A13,7)</f>
        <v>1.4149239278539318</v>
      </c>
      <c r="D13" s="2">
        <f aca="true" t="shared" si="22" ref="D13:D18">TINV(2-2*A13,8)</f>
        <v>1.396815309951596</v>
      </c>
      <c r="E13" s="2">
        <f aca="true" t="shared" si="23" ref="E13:E18">TINV(2-2*A13,9)</f>
        <v>1.3830287386012596</v>
      </c>
      <c r="F13" s="2">
        <f aca="true" t="shared" si="24" ref="F13:F18">TINV(2-2*A13,10)</f>
        <v>1.3721836413030442</v>
      </c>
      <c r="G13" s="2">
        <f aca="true" t="shared" si="25" ref="G13:G18">TINV(2-2*A13,11)</f>
        <v>1.363430318196635</v>
      </c>
      <c r="H13" s="2">
        <f aca="true" t="shared" si="26" ref="H13:H18">TINV(2-2*A13,12)</f>
        <v>1.35621733418116</v>
      </c>
      <c r="I13" s="2">
        <f aca="true" t="shared" si="27" ref="I13:I18">TINV(2-2*A13,13)</f>
        <v>1.350171288920202</v>
      </c>
      <c r="J13" s="2">
        <f aca="true" t="shared" si="28" ref="J13:J18">TINV(2-2*A13,14)</f>
        <v>1.3450303745781542</v>
      </c>
      <c r="K13" s="2">
        <f aca="true" t="shared" si="29" ref="K13:K18">TINV(2-2*A13,15)</f>
        <v>1.3406056079588469</v>
      </c>
      <c r="L13" s="2">
        <f aca="true" t="shared" si="30" ref="L13:L18">TINV(2-2*A13,16)</f>
        <v>1.3367571674221792</v>
      </c>
      <c r="M13" s="2">
        <f aca="true" t="shared" si="31" ref="M13:M18">TINV(2-2*A13,17)</f>
        <v>1.3333793898044775</v>
      </c>
      <c r="N13" s="2">
        <f aca="true" t="shared" si="32" ref="N13:N18">TINV(2-2*A13,18)</f>
        <v>1.3303909436421164</v>
      </c>
      <c r="O13" s="2">
        <f aca="true" t="shared" si="33" ref="O13:O18">TINV(2-2*A13,19)</f>
        <v>1.3277282090895812</v>
      </c>
      <c r="P13" s="2">
        <f aca="true" t="shared" si="34" ref="P13:P18">TINV(2-2*A13,20)</f>
        <v>1.3253407070395045</v>
      </c>
      <c r="Q13" s="2">
        <f aca="true" t="shared" si="35" ref="Q13:Q18">TINV(2-2*A13,22)</f>
        <v>1.3212367416538635</v>
      </c>
      <c r="R13" s="2">
        <f aca="true" t="shared" si="36" ref="R13:R18">TINV(2-2*A13,24)</f>
        <v>1.3178359337025656</v>
      </c>
      <c r="S13" s="2">
        <f aca="true" t="shared" si="37" ref="S13:S18">TINV(2-2*A13,26)</f>
        <v>1.3149718642910853</v>
      </c>
      <c r="T13" s="2">
        <f aca="true" t="shared" si="38" ref="T13:T18">TINV(2-2*A13,28)</f>
        <v>1.31252678160602</v>
      </c>
      <c r="U13" s="2">
        <f aca="true" t="shared" si="39" ref="U13:U18">TINV(2-2*A13,30)</f>
        <v>1.3104150253988278</v>
      </c>
    </row>
    <row r="14" spans="1:21" ht="12.75">
      <c r="A14" s="2">
        <v>0.95</v>
      </c>
      <c r="B14" s="2">
        <f t="shared" si="20"/>
        <v>1.943180274291977</v>
      </c>
      <c r="C14" s="2">
        <f t="shared" si="21"/>
        <v>1.894578603655801</v>
      </c>
      <c r="D14" s="2">
        <f t="shared" si="22"/>
        <v>1.8595480333018268</v>
      </c>
      <c r="E14" s="2">
        <f t="shared" si="23"/>
        <v>1.8331129225500695</v>
      </c>
      <c r="F14" s="2">
        <f t="shared" si="24"/>
        <v>1.8124611021972235</v>
      </c>
      <c r="G14" s="2">
        <f t="shared" si="25"/>
        <v>1.7958848142321888</v>
      </c>
      <c r="H14" s="2">
        <f t="shared" si="26"/>
        <v>1.7822875476056756</v>
      </c>
      <c r="I14" s="2">
        <f t="shared" si="27"/>
        <v>1.7709333826482787</v>
      </c>
      <c r="J14" s="2">
        <f t="shared" si="28"/>
        <v>1.7613101150619608</v>
      </c>
      <c r="K14" s="2">
        <f t="shared" si="29"/>
        <v>1.7530503252078615</v>
      </c>
      <c r="L14" s="2">
        <f t="shared" si="30"/>
        <v>1.7458836689428865</v>
      </c>
      <c r="M14" s="2">
        <f t="shared" si="31"/>
        <v>1.7396067156488346</v>
      </c>
      <c r="N14" s="2">
        <f t="shared" si="32"/>
        <v>1.7340635923093939</v>
      </c>
      <c r="O14" s="2">
        <f t="shared" si="33"/>
        <v>1.7291327924721895</v>
      </c>
      <c r="P14" s="2">
        <f t="shared" si="34"/>
        <v>1.7247182182137983</v>
      </c>
      <c r="Q14" s="2">
        <f t="shared" si="35"/>
        <v>1.7171443354398237</v>
      </c>
      <c r="R14" s="2">
        <f t="shared" si="36"/>
        <v>1.710882066733471</v>
      </c>
      <c r="S14" s="2">
        <f t="shared" si="37"/>
        <v>1.705617900549273</v>
      </c>
      <c r="T14" s="2">
        <f t="shared" si="38"/>
        <v>1.7011309076118102</v>
      </c>
      <c r="U14" s="2">
        <f t="shared" si="39"/>
        <v>1.6972608510721257</v>
      </c>
    </row>
    <row r="15" spans="1:21" ht="12.75">
      <c r="A15" s="2">
        <v>0.975</v>
      </c>
      <c r="B15" s="2">
        <f t="shared" si="20"/>
        <v>2.4469118464326804</v>
      </c>
      <c r="C15" s="2">
        <f t="shared" si="21"/>
        <v>2.3646242509493183</v>
      </c>
      <c r="D15" s="2">
        <f t="shared" si="22"/>
        <v>2.3060041332991164</v>
      </c>
      <c r="E15" s="2">
        <f t="shared" si="23"/>
        <v>2.262157158173582</v>
      </c>
      <c r="F15" s="2">
        <f t="shared" si="24"/>
        <v>2.228138842425868</v>
      </c>
      <c r="G15" s="2">
        <f t="shared" si="25"/>
        <v>2.200985158721841</v>
      </c>
      <c r="H15" s="2">
        <f t="shared" si="26"/>
        <v>2.1788128271650695</v>
      </c>
      <c r="I15" s="2">
        <f t="shared" si="27"/>
        <v>2.1603686522485344</v>
      </c>
      <c r="J15" s="2">
        <f t="shared" si="28"/>
        <v>2.144786681282085</v>
      </c>
      <c r="K15" s="2">
        <f t="shared" si="29"/>
        <v>2.1314495356759524</v>
      </c>
      <c r="L15" s="2">
        <f t="shared" si="30"/>
        <v>2.119905285162578</v>
      </c>
      <c r="M15" s="2">
        <f t="shared" si="31"/>
        <v>2.1098155585926612</v>
      </c>
      <c r="N15" s="2">
        <f t="shared" si="32"/>
        <v>2.1009220368611805</v>
      </c>
      <c r="O15" s="2">
        <f t="shared" si="33"/>
        <v>2.093024049854864</v>
      </c>
      <c r="P15" s="2">
        <f t="shared" si="34"/>
        <v>2.085963441295542</v>
      </c>
      <c r="Q15" s="2">
        <f t="shared" si="35"/>
        <v>2.0738730583156064</v>
      </c>
      <c r="R15" s="2">
        <f t="shared" si="36"/>
        <v>2.063898547318068</v>
      </c>
      <c r="S15" s="2">
        <f t="shared" si="37"/>
        <v>2.055529418480689</v>
      </c>
      <c r="T15" s="2">
        <f t="shared" si="38"/>
        <v>2.0484071146628864</v>
      </c>
      <c r="U15" s="2">
        <f t="shared" si="39"/>
        <v>2.0422724493667923</v>
      </c>
    </row>
    <row r="16" spans="1:21" ht="12.75">
      <c r="A16" s="2">
        <v>0.98</v>
      </c>
      <c r="B16" s="2">
        <f t="shared" si="20"/>
        <v>2.612241845245613</v>
      </c>
      <c r="C16" s="2">
        <f t="shared" si="21"/>
        <v>2.5167524177125404</v>
      </c>
      <c r="D16" s="2">
        <f t="shared" si="22"/>
        <v>2.4489849889074753</v>
      </c>
      <c r="E16" s="2">
        <f t="shared" si="23"/>
        <v>2.3984409830267612</v>
      </c>
      <c r="F16" s="2">
        <f t="shared" si="24"/>
        <v>2.359314619819152</v>
      </c>
      <c r="G16" s="2">
        <f t="shared" si="25"/>
        <v>2.328139826082354</v>
      </c>
      <c r="H16" s="2">
        <f t="shared" si="26"/>
        <v>2.302721671140543</v>
      </c>
      <c r="I16" s="2">
        <f t="shared" si="27"/>
        <v>2.2816035620520205</v>
      </c>
      <c r="J16" s="2">
        <f t="shared" si="28"/>
        <v>2.2637812762946954</v>
      </c>
      <c r="K16" s="2">
        <f t="shared" si="29"/>
        <v>2.248540287483144</v>
      </c>
      <c r="L16" s="2">
        <f t="shared" si="30"/>
        <v>2.2353584245525555</v>
      </c>
      <c r="M16" s="2">
        <f t="shared" si="31"/>
        <v>2.223845299198932</v>
      </c>
      <c r="N16" s="2">
        <f t="shared" si="32"/>
        <v>2.2137032404084476</v>
      </c>
      <c r="O16" s="2">
        <f t="shared" si="33"/>
        <v>2.20470133613151</v>
      </c>
      <c r="P16" s="2">
        <f t="shared" si="34"/>
        <v>2.1966577269405265</v>
      </c>
      <c r="Q16" s="2">
        <f t="shared" si="35"/>
        <v>2.1828926458306492</v>
      </c>
      <c r="R16" s="2">
        <f t="shared" si="36"/>
        <v>2.1715446698513494</v>
      </c>
      <c r="S16" s="2">
        <f t="shared" si="37"/>
        <v>2.1620288646189145</v>
      </c>
      <c r="T16" s="2">
        <f t="shared" si="38"/>
        <v>2.1539348556322944</v>
      </c>
      <c r="U16" s="2">
        <f t="shared" si="39"/>
        <v>2.1469662632385997</v>
      </c>
    </row>
    <row r="17" spans="1:21" ht="12.75">
      <c r="A17" s="2">
        <v>0.99</v>
      </c>
      <c r="B17" s="2">
        <f t="shared" si="20"/>
        <v>3.1426684031300516</v>
      </c>
      <c r="C17" s="2">
        <f t="shared" si="21"/>
        <v>2.9979515663577763</v>
      </c>
      <c r="D17" s="2">
        <f t="shared" si="22"/>
        <v>2.8964594462137514</v>
      </c>
      <c r="E17" s="2">
        <f t="shared" si="23"/>
        <v>2.8214379214105243</v>
      </c>
      <c r="F17" s="2">
        <f t="shared" si="24"/>
        <v>2.763769457788457</v>
      </c>
      <c r="G17" s="2">
        <f t="shared" si="25"/>
        <v>2.7180791831764335</v>
      </c>
      <c r="H17" s="2">
        <f t="shared" si="26"/>
        <v>2.6809979919600373</v>
      </c>
      <c r="I17" s="2">
        <f t="shared" si="27"/>
        <v>2.650308835952977</v>
      </c>
      <c r="J17" s="2">
        <f t="shared" si="28"/>
        <v>2.6244940644958863</v>
      </c>
      <c r="K17" s="2">
        <f t="shared" si="29"/>
        <v>2.6024802903902327</v>
      </c>
      <c r="L17" s="2">
        <f t="shared" si="30"/>
        <v>2.5834871786903726</v>
      </c>
      <c r="M17" s="2">
        <f t="shared" si="31"/>
        <v>2.5669339747001976</v>
      </c>
      <c r="N17" s="2">
        <f t="shared" si="32"/>
        <v>2.5523796182187537</v>
      </c>
      <c r="O17" s="2">
        <f t="shared" si="33"/>
        <v>2.5394831891909035</v>
      </c>
      <c r="P17" s="2">
        <f t="shared" si="34"/>
        <v>2.5279770008548947</v>
      </c>
      <c r="Q17" s="2">
        <f t="shared" si="35"/>
        <v>2.508324549844298</v>
      </c>
      <c r="R17" s="2">
        <f t="shared" si="36"/>
        <v>2.4921594685663058</v>
      </c>
      <c r="S17" s="2">
        <f t="shared" si="37"/>
        <v>2.4786298170843013</v>
      </c>
      <c r="T17" s="2">
        <f t="shared" si="38"/>
        <v>2.467140089169966</v>
      </c>
      <c r="U17" s="2">
        <f t="shared" si="39"/>
        <v>2.457261530951812</v>
      </c>
    </row>
    <row r="18" spans="1:21" ht="12.75">
      <c r="A18" s="2">
        <v>0.995</v>
      </c>
      <c r="B18" s="2">
        <f t="shared" si="20"/>
        <v>3.707428020387214</v>
      </c>
      <c r="C18" s="2">
        <f t="shared" si="21"/>
        <v>3.4994832972544687</v>
      </c>
      <c r="D18" s="2">
        <f t="shared" si="22"/>
        <v>3.35538733113484</v>
      </c>
      <c r="E18" s="2">
        <f t="shared" si="23"/>
        <v>3.2498355411274824</v>
      </c>
      <c r="F18" s="2">
        <f t="shared" si="24"/>
        <v>3.169272671609173</v>
      </c>
      <c r="G18" s="2">
        <f t="shared" si="25"/>
        <v>3.1058065135821673</v>
      </c>
      <c r="H18" s="2">
        <f t="shared" si="26"/>
        <v>3.0545395859505025</v>
      </c>
      <c r="I18" s="2">
        <f t="shared" si="27"/>
        <v>3.012275833134912</v>
      </c>
      <c r="J18" s="2">
        <f t="shared" si="28"/>
        <v>2.976842733953294</v>
      </c>
      <c r="K18" s="2">
        <f t="shared" si="29"/>
        <v>2.946712882834883</v>
      </c>
      <c r="L18" s="2">
        <f t="shared" si="30"/>
        <v>2.9207816214826163</v>
      </c>
      <c r="M18" s="2">
        <f t="shared" si="31"/>
        <v>2.898230518342512</v>
      </c>
      <c r="N18" s="2">
        <f t="shared" si="32"/>
        <v>2.8784404709116362</v>
      </c>
      <c r="O18" s="2">
        <f t="shared" si="33"/>
        <v>2.8609346040387695</v>
      </c>
      <c r="P18" s="2">
        <f t="shared" si="34"/>
        <v>2.8453397066478177</v>
      </c>
      <c r="Q18" s="2">
        <f t="shared" si="35"/>
        <v>2.818756055685423</v>
      </c>
      <c r="R18" s="2">
        <f t="shared" si="36"/>
        <v>2.7969394976065445</v>
      </c>
      <c r="S18" s="2">
        <f t="shared" si="37"/>
        <v>2.7787145234414217</v>
      </c>
      <c r="T18" s="2">
        <f t="shared" si="38"/>
        <v>2.7632624424106087</v>
      </c>
      <c r="U18" s="2">
        <f t="shared" si="39"/>
        <v>2.749995651755743</v>
      </c>
    </row>
    <row r="21" spans="1:21" ht="15.75">
      <c r="A21" s="4" t="s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3" t="s">
        <v>18</v>
      </c>
      <c r="B22" s="3" t="s">
        <v>0</v>
      </c>
      <c r="C22" s="3" t="s">
        <v>1</v>
      </c>
      <c r="D22" s="3" t="s">
        <v>2</v>
      </c>
      <c r="E22" s="3" t="s">
        <v>3</v>
      </c>
      <c r="F22" s="3" t="s">
        <v>4</v>
      </c>
      <c r="G22" s="3" t="s">
        <v>5</v>
      </c>
      <c r="H22" s="3" t="s">
        <v>6</v>
      </c>
      <c r="I22" s="3" t="s">
        <v>7</v>
      </c>
      <c r="J22" s="3" t="s">
        <v>8</v>
      </c>
      <c r="K22" s="3" t="s">
        <v>9</v>
      </c>
      <c r="L22" s="3" t="s">
        <v>10</v>
      </c>
      <c r="M22" s="3" t="s">
        <v>11</v>
      </c>
      <c r="N22" s="3" t="s">
        <v>12</v>
      </c>
      <c r="O22" s="3" t="s">
        <v>13</v>
      </c>
      <c r="P22" s="3" t="s">
        <v>14</v>
      </c>
      <c r="Q22" s="3" t="s">
        <v>15</v>
      </c>
      <c r="R22" s="3" t="s">
        <v>16</v>
      </c>
      <c r="S22" s="3" t="s">
        <v>19</v>
      </c>
      <c r="T22" s="3" t="s">
        <v>20</v>
      </c>
      <c r="U22" s="3" t="s">
        <v>21</v>
      </c>
    </row>
    <row r="23" spans="1:21" ht="12.75">
      <c r="A23" s="2">
        <v>0.9</v>
      </c>
      <c r="B23" s="2">
        <f aca="true" t="shared" si="40" ref="B23:B28">TINV(2-2*A23,6)</f>
        <v>1.4397557474976392</v>
      </c>
      <c r="C23" s="2">
        <f aca="true" t="shared" si="41" ref="C23:C28">TINV(2-2*A23,7)</f>
        <v>1.4149239278539318</v>
      </c>
      <c r="D23" s="2">
        <f aca="true" t="shared" si="42" ref="D23:D28">TINV(2-2*A23,8)</f>
        <v>1.396815309951596</v>
      </c>
      <c r="E23" s="2">
        <f aca="true" t="shared" si="43" ref="E23:E28">TINV(2-2*A23,9)</f>
        <v>1.3830287386012596</v>
      </c>
      <c r="F23" s="2">
        <f aca="true" t="shared" si="44" ref="F23:F28">TINV(2-2*A23,10)</f>
        <v>1.3721836413030442</v>
      </c>
      <c r="G23" s="2">
        <f aca="true" t="shared" si="45" ref="G23:G28">TINV(2-2*A23,11)</f>
        <v>1.363430318196635</v>
      </c>
      <c r="H23" s="2">
        <f aca="true" t="shared" si="46" ref="H23:H28">TINV(2-2*A23,12)</f>
        <v>1.35621733418116</v>
      </c>
      <c r="I23" s="2">
        <f aca="true" t="shared" si="47" ref="I23:I28">TINV(2-2*A23,13)</f>
        <v>1.350171288920202</v>
      </c>
      <c r="J23" s="2">
        <f aca="true" t="shared" si="48" ref="J23:J28">TINV(2-2*A23,14)</f>
        <v>1.3450303745781542</v>
      </c>
      <c r="K23" s="2">
        <f aca="true" t="shared" si="49" ref="K23:K28">TINV(2-2*A23,15)</f>
        <v>1.3406056079588469</v>
      </c>
      <c r="L23" s="2">
        <f aca="true" t="shared" si="50" ref="L23:L28">TINV(2-2*A23,16)</f>
        <v>1.3367571674221792</v>
      </c>
      <c r="M23" s="2">
        <f aca="true" t="shared" si="51" ref="M23:M28">TINV(2-2*A23,17)</f>
        <v>1.3333793898044775</v>
      </c>
      <c r="N23" s="2">
        <f aca="true" t="shared" si="52" ref="N23:N28">TINV(2-2*A23,18)</f>
        <v>1.3303909436421164</v>
      </c>
      <c r="O23" s="2">
        <f aca="true" t="shared" si="53" ref="O23:O28">TINV(2-2*A23,19)</f>
        <v>1.3277282090895812</v>
      </c>
      <c r="P23" s="2">
        <f aca="true" t="shared" si="54" ref="P23:P28">TINV(2-2*A23,20)</f>
        <v>1.3253407070395045</v>
      </c>
      <c r="Q23" s="2">
        <f aca="true" t="shared" si="55" ref="Q23:Q28">TINV(2-2*A23,22)</f>
        <v>1.3212367416538635</v>
      </c>
      <c r="R23" s="2">
        <f aca="true" t="shared" si="56" ref="R23:R28">TINV(2-2*A23,24)</f>
        <v>1.3178359337025656</v>
      </c>
      <c r="S23" s="2">
        <f aca="true" t="shared" si="57" ref="S23:S28">TINV(2-2*A23,26)</f>
        <v>1.3149718642910853</v>
      </c>
      <c r="T23" s="2">
        <f aca="true" t="shared" si="58" ref="T23:T28">TINV(2-2*A23,28)</f>
        <v>1.31252678160602</v>
      </c>
      <c r="U23" s="2">
        <f aca="true" t="shared" si="59" ref="U23:U28">TINV(2-2*A23,30)</f>
        <v>1.3104150253988278</v>
      </c>
    </row>
    <row r="24" spans="1:21" ht="12.75">
      <c r="A24" s="2">
        <v>0.95</v>
      </c>
      <c r="B24" s="2">
        <f t="shared" si="40"/>
        <v>1.943180274291977</v>
      </c>
      <c r="C24" s="2">
        <f t="shared" si="41"/>
        <v>1.894578603655801</v>
      </c>
      <c r="D24" s="2">
        <f t="shared" si="42"/>
        <v>1.8595480333018268</v>
      </c>
      <c r="E24" s="2">
        <f t="shared" si="43"/>
        <v>1.8331129225500695</v>
      </c>
      <c r="F24" s="2">
        <f t="shared" si="44"/>
        <v>1.8124611021972235</v>
      </c>
      <c r="G24" s="2">
        <f t="shared" si="45"/>
        <v>1.7958848142321888</v>
      </c>
      <c r="H24" s="2">
        <f t="shared" si="46"/>
        <v>1.7822875476056756</v>
      </c>
      <c r="I24" s="2">
        <f t="shared" si="47"/>
        <v>1.7709333826482787</v>
      </c>
      <c r="J24" s="2">
        <f t="shared" si="48"/>
        <v>1.7613101150619608</v>
      </c>
      <c r="K24" s="2">
        <f t="shared" si="49"/>
        <v>1.7530503252078615</v>
      </c>
      <c r="L24" s="2">
        <f t="shared" si="50"/>
        <v>1.7458836689428865</v>
      </c>
      <c r="M24" s="2">
        <f t="shared" si="51"/>
        <v>1.7396067156488346</v>
      </c>
      <c r="N24" s="2">
        <f t="shared" si="52"/>
        <v>1.7340635923093939</v>
      </c>
      <c r="O24" s="2">
        <f t="shared" si="53"/>
        <v>1.7291327924721895</v>
      </c>
      <c r="P24" s="2">
        <f t="shared" si="54"/>
        <v>1.7247182182137983</v>
      </c>
      <c r="Q24" s="2">
        <f t="shared" si="55"/>
        <v>1.7171443354398237</v>
      </c>
      <c r="R24" s="2">
        <f t="shared" si="56"/>
        <v>1.710882066733471</v>
      </c>
      <c r="S24" s="2">
        <f t="shared" si="57"/>
        <v>1.705617900549273</v>
      </c>
      <c r="T24" s="2">
        <f t="shared" si="58"/>
        <v>1.7011309076118102</v>
      </c>
      <c r="U24" s="2">
        <f t="shared" si="59"/>
        <v>1.6972608510721257</v>
      </c>
    </row>
    <row r="25" spans="1:21" ht="12.75">
      <c r="A25" s="2">
        <v>0.975</v>
      </c>
      <c r="B25" s="2">
        <f t="shared" si="40"/>
        <v>2.4469118464326804</v>
      </c>
      <c r="C25" s="2">
        <f t="shared" si="41"/>
        <v>2.3646242509493183</v>
      </c>
      <c r="D25" s="2">
        <f t="shared" si="42"/>
        <v>2.3060041332991164</v>
      </c>
      <c r="E25" s="2">
        <f t="shared" si="43"/>
        <v>2.262157158173582</v>
      </c>
      <c r="F25" s="2">
        <f t="shared" si="44"/>
        <v>2.228138842425868</v>
      </c>
      <c r="G25" s="2">
        <f t="shared" si="45"/>
        <v>2.200985158721841</v>
      </c>
      <c r="H25" s="2">
        <f t="shared" si="46"/>
        <v>2.1788128271650695</v>
      </c>
      <c r="I25" s="2">
        <f t="shared" si="47"/>
        <v>2.1603686522485344</v>
      </c>
      <c r="J25" s="2">
        <f t="shared" si="48"/>
        <v>2.144786681282085</v>
      </c>
      <c r="K25" s="2">
        <f t="shared" si="49"/>
        <v>2.1314495356759524</v>
      </c>
      <c r="L25" s="2">
        <f t="shared" si="50"/>
        <v>2.119905285162578</v>
      </c>
      <c r="M25" s="2">
        <f t="shared" si="51"/>
        <v>2.1098155585926612</v>
      </c>
      <c r="N25" s="2">
        <f t="shared" si="52"/>
        <v>2.1009220368611805</v>
      </c>
      <c r="O25" s="2">
        <f t="shared" si="53"/>
        <v>2.093024049854864</v>
      </c>
      <c r="P25" s="2">
        <f t="shared" si="54"/>
        <v>2.085963441295542</v>
      </c>
      <c r="Q25" s="2">
        <f t="shared" si="55"/>
        <v>2.0738730583156064</v>
      </c>
      <c r="R25" s="2">
        <f t="shared" si="56"/>
        <v>2.063898547318068</v>
      </c>
      <c r="S25" s="2">
        <f t="shared" si="57"/>
        <v>2.055529418480689</v>
      </c>
      <c r="T25" s="2">
        <f t="shared" si="58"/>
        <v>2.0484071146628864</v>
      </c>
      <c r="U25" s="2">
        <f t="shared" si="59"/>
        <v>2.0422724493667923</v>
      </c>
    </row>
    <row r="26" spans="1:21" ht="12.75">
      <c r="A26" s="2">
        <v>0.98</v>
      </c>
      <c r="B26" s="2">
        <f t="shared" si="40"/>
        <v>2.612241845245613</v>
      </c>
      <c r="C26" s="2">
        <f t="shared" si="41"/>
        <v>2.5167524177125404</v>
      </c>
      <c r="D26" s="2">
        <f t="shared" si="42"/>
        <v>2.4489849889074753</v>
      </c>
      <c r="E26" s="2">
        <f t="shared" si="43"/>
        <v>2.3984409830267612</v>
      </c>
      <c r="F26" s="2">
        <f t="shared" si="44"/>
        <v>2.359314619819152</v>
      </c>
      <c r="G26" s="2">
        <f t="shared" si="45"/>
        <v>2.328139826082354</v>
      </c>
      <c r="H26" s="2">
        <f t="shared" si="46"/>
        <v>2.302721671140543</v>
      </c>
      <c r="I26" s="2">
        <f t="shared" si="47"/>
        <v>2.2816035620520205</v>
      </c>
      <c r="J26" s="2">
        <f t="shared" si="48"/>
        <v>2.2637812762946954</v>
      </c>
      <c r="K26" s="2">
        <f t="shared" si="49"/>
        <v>2.248540287483144</v>
      </c>
      <c r="L26" s="2">
        <f t="shared" si="50"/>
        <v>2.2353584245525555</v>
      </c>
      <c r="M26" s="2">
        <f t="shared" si="51"/>
        <v>2.223845299198932</v>
      </c>
      <c r="N26" s="2">
        <f t="shared" si="52"/>
        <v>2.2137032404084476</v>
      </c>
      <c r="O26" s="2">
        <f t="shared" si="53"/>
        <v>2.20470133613151</v>
      </c>
      <c r="P26" s="2">
        <f t="shared" si="54"/>
        <v>2.1966577269405265</v>
      </c>
      <c r="Q26" s="2">
        <f t="shared" si="55"/>
        <v>2.1828926458306492</v>
      </c>
      <c r="R26" s="2">
        <f t="shared" si="56"/>
        <v>2.1715446698513494</v>
      </c>
      <c r="S26" s="2">
        <f t="shared" si="57"/>
        <v>2.1620288646189145</v>
      </c>
      <c r="T26" s="2">
        <f t="shared" si="58"/>
        <v>2.1539348556322944</v>
      </c>
      <c r="U26" s="2">
        <f t="shared" si="59"/>
        <v>2.1469662632385997</v>
      </c>
    </row>
    <row r="27" spans="1:21" ht="12.75">
      <c r="A27" s="2">
        <v>0.99</v>
      </c>
      <c r="B27" s="2">
        <f t="shared" si="40"/>
        <v>3.1426684031300516</v>
      </c>
      <c r="C27" s="2">
        <f t="shared" si="41"/>
        <v>2.9979515663577763</v>
      </c>
      <c r="D27" s="2">
        <f t="shared" si="42"/>
        <v>2.8964594462137514</v>
      </c>
      <c r="E27" s="2">
        <f t="shared" si="43"/>
        <v>2.8214379214105243</v>
      </c>
      <c r="F27" s="2">
        <f t="shared" si="44"/>
        <v>2.763769457788457</v>
      </c>
      <c r="G27" s="2">
        <f t="shared" si="45"/>
        <v>2.7180791831764335</v>
      </c>
      <c r="H27" s="2">
        <f t="shared" si="46"/>
        <v>2.6809979919600373</v>
      </c>
      <c r="I27" s="2">
        <f t="shared" si="47"/>
        <v>2.650308835952977</v>
      </c>
      <c r="J27" s="2">
        <f t="shared" si="48"/>
        <v>2.6244940644958863</v>
      </c>
      <c r="K27" s="2">
        <f t="shared" si="49"/>
        <v>2.6024802903902327</v>
      </c>
      <c r="L27" s="2">
        <f t="shared" si="50"/>
        <v>2.5834871786903726</v>
      </c>
      <c r="M27" s="2">
        <f t="shared" si="51"/>
        <v>2.5669339747001976</v>
      </c>
      <c r="N27" s="2">
        <f t="shared" si="52"/>
        <v>2.5523796182187537</v>
      </c>
      <c r="O27" s="2">
        <f t="shared" si="53"/>
        <v>2.5394831891909035</v>
      </c>
      <c r="P27" s="2">
        <f t="shared" si="54"/>
        <v>2.5279770008548947</v>
      </c>
      <c r="Q27" s="2">
        <f t="shared" si="55"/>
        <v>2.508324549844298</v>
      </c>
      <c r="R27" s="2">
        <f t="shared" si="56"/>
        <v>2.4921594685663058</v>
      </c>
      <c r="S27" s="2">
        <f t="shared" si="57"/>
        <v>2.4786298170843013</v>
      </c>
      <c r="T27" s="2">
        <f t="shared" si="58"/>
        <v>2.467140089169966</v>
      </c>
      <c r="U27" s="2">
        <f t="shared" si="59"/>
        <v>2.457261530951812</v>
      </c>
    </row>
    <row r="28" spans="1:21" ht="12.75">
      <c r="A28" s="2">
        <v>0.995</v>
      </c>
      <c r="B28" s="2">
        <f t="shared" si="40"/>
        <v>3.707428020387214</v>
      </c>
      <c r="C28" s="2">
        <f t="shared" si="41"/>
        <v>3.4994832972544687</v>
      </c>
      <c r="D28" s="2">
        <f t="shared" si="42"/>
        <v>3.35538733113484</v>
      </c>
      <c r="E28" s="2">
        <f t="shared" si="43"/>
        <v>3.2498355411274824</v>
      </c>
      <c r="F28" s="2">
        <f t="shared" si="44"/>
        <v>3.169272671609173</v>
      </c>
      <c r="G28" s="2">
        <f t="shared" si="45"/>
        <v>3.1058065135821673</v>
      </c>
      <c r="H28" s="2">
        <f t="shared" si="46"/>
        <v>3.0545395859505025</v>
      </c>
      <c r="I28" s="2">
        <f t="shared" si="47"/>
        <v>3.012275833134912</v>
      </c>
      <c r="J28" s="2">
        <f t="shared" si="48"/>
        <v>2.976842733953294</v>
      </c>
      <c r="K28" s="2">
        <f t="shared" si="49"/>
        <v>2.946712882834883</v>
      </c>
      <c r="L28" s="2">
        <f t="shared" si="50"/>
        <v>2.9207816214826163</v>
      </c>
      <c r="M28" s="2">
        <f t="shared" si="51"/>
        <v>2.898230518342512</v>
      </c>
      <c r="N28" s="2">
        <f t="shared" si="52"/>
        <v>2.8784404709116362</v>
      </c>
      <c r="O28" s="2">
        <f t="shared" si="53"/>
        <v>2.8609346040387695</v>
      </c>
      <c r="P28" s="2">
        <f t="shared" si="54"/>
        <v>2.8453397066478177</v>
      </c>
      <c r="Q28" s="2">
        <f t="shared" si="55"/>
        <v>2.818756055685423</v>
      </c>
      <c r="R28" s="2">
        <f t="shared" si="56"/>
        <v>2.7969394976065445</v>
      </c>
      <c r="S28" s="2">
        <f t="shared" si="57"/>
        <v>2.7787145234414217</v>
      </c>
      <c r="T28" s="2">
        <f t="shared" si="58"/>
        <v>2.7632624424106087</v>
      </c>
      <c r="U28" s="2">
        <f t="shared" si="59"/>
        <v>2.749995651755743</v>
      </c>
    </row>
    <row r="31" spans="1:21" ht="15.75">
      <c r="A31" s="4" t="s">
        <v>17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3" t="s">
        <v>18</v>
      </c>
      <c r="B32" s="3" t="s">
        <v>0</v>
      </c>
      <c r="C32" s="3" t="s">
        <v>1</v>
      </c>
      <c r="D32" s="3" t="s">
        <v>2</v>
      </c>
      <c r="E32" s="3" t="s">
        <v>3</v>
      </c>
      <c r="F32" s="3" t="s">
        <v>4</v>
      </c>
      <c r="G32" s="3" t="s">
        <v>5</v>
      </c>
      <c r="H32" s="3" t="s">
        <v>6</v>
      </c>
      <c r="I32" s="3" t="s">
        <v>7</v>
      </c>
      <c r="J32" s="3" t="s">
        <v>8</v>
      </c>
      <c r="K32" s="3" t="s">
        <v>9</v>
      </c>
      <c r="L32" s="3" t="s">
        <v>10</v>
      </c>
      <c r="M32" s="3" t="s">
        <v>11</v>
      </c>
      <c r="N32" s="3" t="s">
        <v>12</v>
      </c>
      <c r="O32" s="3" t="s">
        <v>13</v>
      </c>
      <c r="P32" s="3" t="s">
        <v>14</v>
      </c>
      <c r="Q32" s="3" t="s">
        <v>15</v>
      </c>
      <c r="R32" s="3" t="s">
        <v>16</v>
      </c>
      <c r="S32" s="3" t="s">
        <v>19</v>
      </c>
      <c r="T32" s="3" t="s">
        <v>20</v>
      </c>
      <c r="U32" s="3" t="s">
        <v>21</v>
      </c>
    </row>
    <row r="33" spans="1:21" ht="12.75">
      <c r="A33" s="2">
        <v>0.9</v>
      </c>
      <c r="B33" s="2">
        <f aca="true" t="shared" si="60" ref="B33:B38">TINV(2-2*A33,6)</f>
        <v>1.4397557474976392</v>
      </c>
      <c r="C33" s="2">
        <f aca="true" t="shared" si="61" ref="C33:C38">TINV(2-2*A33,7)</f>
        <v>1.4149239278539318</v>
      </c>
      <c r="D33" s="2">
        <f aca="true" t="shared" si="62" ref="D33:D38">TINV(2-2*A33,8)</f>
        <v>1.396815309951596</v>
      </c>
      <c r="E33" s="2">
        <f aca="true" t="shared" si="63" ref="E33:E38">TINV(2-2*A33,9)</f>
        <v>1.3830287386012596</v>
      </c>
      <c r="F33" s="2">
        <f aca="true" t="shared" si="64" ref="F33:F38">TINV(2-2*A33,10)</f>
        <v>1.3721836413030442</v>
      </c>
      <c r="G33" s="2">
        <f aca="true" t="shared" si="65" ref="G33:G38">TINV(2-2*A33,11)</f>
        <v>1.363430318196635</v>
      </c>
      <c r="H33" s="2">
        <f aca="true" t="shared" si="66" ref="H33:H38">TINV(2-2*A33,12)</f>
        <v>1.35621733418116</v>
      </c>
      <c r="I33" s="2">
        <f aca="true" t="shared" si="67" ref="I33:I38">TINV(2-2*A33,13)</f>
        <v>1.350171288920202</v>
      </c>
      <c r="J33" s="2">
        <f aca="true" t="shared" si="68" ref="J33:J38">TINV(2-2*A33,14)</f>
        <v>1.3450303745781542</v>
      </c>
      <c r="K33" s="2">
        <f aca="true" t="shared" si="69" ref="K33:K38">TINV(2-2*A33,15)</f>
        <v>1.3406056079588469</v>
      </c>
      <c r="L33" s="2">
        <f aca="true" t="shared" si="70" ref="L33:L38">TINV(2-2*A33,16)</f>
        <v>1.3367571674221792</v>
      </c>
      <c r="M33" s="2">
        <f aca="true" t="shared" si="71" ref="M33:M38">TINV(2-2*A33,17)</f>
        <v>1.3333793898044775</v>
      </c>
      <c r="N33" s="2">
        <f aca="true" t="shared" si="72" ref="N33:N38">TINV(2-2*A33,18)</f>
        <v>1.3303909436421164</v>
      </c>
      <c r="O33" s="2">
        <f aca="true" t="shared" si="73" ref="O33:O38">TINV(2-2*A33,19)</f>
        <v>1.3277282090895812</v>
      </c>
      <c r="P33" s="2">
        <f aca="true" t="shared" si="74" ref="P33:P38">TINV(2-2*A33,20)</f>
        <v>1.3253407070395045</v>
      </c>
      <c r="Q33" s="2">
        <f aca="true" t="shared" si="75" ref="Q33:Q38">TINV(2-2*A33,22)</f>
        <v>1.3212367416538635</v>
      </c>
      <c r="R33" s="2">
        <f aca="true" t="shared" si="76" ref="R33:R38">TINV(2-2*A33,24)</f>
        <v>1.3178359337025656</v>
      </c>
      <c r="S33" s="2">
        <f aca="true" t="shared" si="77" ref="S33:S38">TINV(2-2*A33,26)</f>
        <v>1.3149718642910853</v>
      </c>
      <c r="T33" s="2">
        <f aca="true" t="shared" si="78" ref="T33:T38">TINV(2-2*A33,28)</f>
        <v>1.31252678160602</v>
      </c>
      <c r="U33" s="2">
        <f aca="true" t="shared" si="79" ref="U33:U38">TINV(2-2*A33,30)</f>
        <v>1.3104150253988278</v>
      </c>
    </row>
    <row r="34" spans="1:21" ht="12.75">
      <c r="A34" s="2">
        <v>0.95</v>
      </c>
      <c r="B34" s="2">
        <f t="shared" si="60"/>
        <v>1.943180274291977</v>
      </c>
      <c r="C34" s="2">
        <f t="shared" si="61"/>
        <v>1.894578603655801</v>
      </c>
      <c r="D34" s="2">
        <f t="shared" si="62"/>
        <v>1.8595480333018268</v>
      </c>
      <c r="E34" s="2">
        <f t="shared" si="63"/>
        <v>1.8331129225500695</v>
      </c>
      <c r="F34" s="2">
        <f t="shared" si="64"/>
        <v>1.8124611021972235</v>
      </c>
      <c r="G34" s="2">
        <f t="shared" si="65"/>
        <v>1.7958848142321888</v>
      </c>
      <c r="H34" s="2">
        <f t="shared" si="66"/>
        <v>1.7822875476056756</v>
      </c>
      <c r="I34" s="2">
        <f t="shared" si="67"/>
        <v>1.7709333826482787</v>
      </c>
      <c r="J34" s="2">
        <f t="shared" si="68"/>
        <v>1.7613101150619608</v>
      </c>
      <c r="K34" s="2">
        <f t="shared" si="69"/>
        <v>1.7530503252078615</v>
      </c>
      <c r="L34" s="2">
        <f t="shared" si="70"/>
        <v>1.7458836689428865</v>
      </c>
      <c r="M34" s="2">
        <f t="shared" si="71"/>
        <v>1.7396067156488346</v>
      </c>
      <c r="N34" s="2">
        <f t="shared" si="72"/>
        <v>1.7340635923093939</v>
      </c>
      <c r="O34" s="2">
        <f t="shared" si="73"/>
        <v>1.7291327924721895</v>
      </c>
      <c r="P34" s="2">
        <f t="shared" si="74"/>
        <v>1.7247182182137983</v>
      </c>
      <c r="Q34" s="2">
        <f t="shared" si="75"/>
        <v>1.7171443354398237</v>
      </c>
      <c r="R34" s="2">
        <f t="shared" si="76"/>
        <v>1.710882066733471</v>
      </c>
      <c r="S34" s="2">
        <f t="shared" si="77"/>
        <v>1.705617900549273</v>
      </c>
      <c r="T34" s="2">
        <f t="shared" si="78"/>
        <v>1.7011309076118102</v>
      </c>
      <c r="U34" s="2">
        <f t="shared" si="79"/>
        <v>1.6972608510721257</v>
      </c>
    </row>
    <row r="35" spans="1:21" ht="12.75">
      <c r="A35" s="2">
        <v>0.975</v>
      </c>
      <c r="B35" s="2">
        <f t="shared" si="60"/>
        <v>2.4469118464326804</v>
      </c>
      <c r="C35" s="2">
        <f t="shared" si="61"/>
        <v>2.3646242509493183</v>
      </c>
      <c r="D35" s="2">
        <f t="shared" si="62"/>
        <v>2.3060041332991164</v>
      </c>
      <c r="E35" s="2">
        <f t="shared" si="63"/>
        <v>2.262157158173582</v>
      </c>
      <c r="F35" s="2">
        <f t="shared" si="64"/>
        <v>2.228138842425868</v>
      </c>
      <c r="G35" s="2">
        <f t="shared" si="65"/>
        <v>2.200985158721841</v>
      </c>
      <c r="H35" s="2">
        <f t="shared" si="66"/>
        <v>2.1788128271650695</v>
      </c>
      <c r="I35" s="2">
        <f t="shared" si="67"/>
        <v>2.1603686522485344</v>
      </c>
      <c r="J35" s="2">
        <f t="shared" si="68"/>
        <v>2.144786681282085</v>
      </c>
      <c r="K35" s="2">
        <f t="shared" si="69"/>
        <v>2.1314495356759524</v>
      </c>
      <c r="L35" s="2">
        <f t="shared" si="70"/>
        <v>2.119905285162578</v>
      </c>
      <c r="M35" s="2">
        <f t="shared" si="71"/>
        <v>2.1098155585926612</v>
      </c>
      <c r="N35" s="2">
        <f t="shared" si="72"/>
        <v>2.1009220368611805</v>
      </c>
      <c r="O35" s="2">
        <f t="shared" si="73"/>
        <v>2.093024049854864</v>
      </c>
      <c r="P35" s="2">
        <f t="shared" si="74"/>
        <v>2.085963441295542</v>
      </c>
      <c r="Q35" s="2">
        <f t="shared" si="75"/>
        <v>2.0738730583156064</v>
      </c>
      <c r="R35" s="2">
        <f t="shared" si="76"/>
        <v>2.063898547318068</v>
      </c>
      <c r="S35" s="2">
        <f t="shared" si="77"/>
        <v>2.055529418480689</v>
      </c>
      <c r="T35" s="2">
        <f t="shared" si="78"/>
        <v>2.0484071146628864</v>
      </c>
      <c r="U35" s="2">
        <f t="shared" si="79"/>
        <v>2.0422724493667923</v>
      </c>
    </row>
    <row r="36" spans="1:21" ht="12.75">
      <c r="A36" s="2">
        <v>0.98</v>
      </c>
      <c r="B36" s="2">
        <f t="shared" si="60"/>
        <v>2.612241845245613</v>
      </c>
      <c r="C36" s="2">
        <f t="shared" si="61"/>
        <v>2.5167524177125404</v>
      </c>
      <c r="D36" s="2">
        <f t="shared" si="62"/>
        <v>2.4489849889074753</v>
      </c>
      <c r="E36" s="2">
        <f t="shared" si="63"/>
        <v>2.3984409830267612</v>
      </c>
      <c r="F36" s="2">
        <f t="shared" si="64"/>
        <v>2.359314619819152</v>
      </c>
      <c r="G36" s="2">
        <f t="shared" si="65"/>
        <v>2.328139826082354</v>
      </c>
      <c r="H36" s="2">
        <f t="shared" si="66"/>
        <v>2.302721671140543</v>
      </c>
      <c r="I36" s="2">
        <f t="shared" si="67"/>
        <v>2.2816035620520205</v>
      </c>
      <c r="J36" s="2">
        <f t="shared" si="68"/>
        <v>2.2637812762946954</v>
      </c>
      <c r="K36" s="2">
        <f t="shared" si="69"/>
        <v>2.248540287483144</v>
      </c>
      <c r="L36" s="2">
        <f t="shared" si="70"/>
        <v>2.2353584245525555</v>
      </c>
      <c r="M36" s="2">
        <f t="shared" si="71"/>
        <v>2.223845299198932</v>
      </c>
      <c r="N36" s="2">
        <f t="shared" si="72"/>
        <v>2.2137032404084476</v>
      </c>
      <c r="O36" s="2">
        <f t="shared" si="73"/>
        <v>2.20470133613151</v>
      </c>
      <c r="P36" s="2">
        <f t="shared" si="74"/>
        <v>2.1966577269405265</v>
      </c>
      <c r="Q36" s="2">
        <f t="shared" si="75"/>
        <v>2.1828926458306492</v>
      </c>
      <c r="R36" s="2">
        <f t="shared" si="76"/>
        <v>2.1715446698513494</v>
      </c>
      <c r="S36" s="2">
        <f t="shared" si="77"/>
        <v>2.1620288646189145</v>
      </c>
      <c r="T36" s="2">
        <f t="shared" si="78"/>
        <v>2.1539348556322944</v>
      </c>
      <c r="U36" s="2">
        <f t="shared" si="79"/>
        <v>2.1469662632385997</v>
      </c>
    </row>
    <row r="37" spans="1:21" ht="12.75">
      <c r="A37" s="2">
        <v>0.99</v>
      </c>
      <c r="B37" s="2">
        <f t="shared" si="60"/>
        <v>3.1426684031300516</v>
      </c>
      <c r="C37" s="2">
        <f t="shared" si="61"/>
        <v>2.9979515663577763</v>
      </c>
      <c r="D37" s="2">
        <f t="shared" si="62"/>
        <v>2.8964594462137514</v>
      </c>
      <c r="E37" s="2">
        <f t="shared" si="63"/>
        <v>2.8214379214105243</v>
      </c>
      <c r="F37" s="2">
        <f t="shared" si="64"/>
        <v>2.763769457788457</v>
      </c>
      <c r="G37" s="2">
        <f t="shared" si="65"/>
        <v>2.7180791831764335</v>
      </c>
      <c r="H37" s="2">
        <f t="shared" si="66"/>
        <v>2.6809979919600373</v>
      </c>
      <c r="I37" s="2">
        <f t="shared" si="67"/>
        <v>2.650308835952977</v>
      </c>
      <c r="J37" s="2">
        <f t="shared" si="68"/>
        <v>2.6244940644958863</v>
      </c>
      <c r="K37" s="2">
        <f t="shared" si="69"/>
        <v>2.6024802903902327</v>
      </c>
      <c r="L37" s="2">
        <f t="shared" si="70"/>
        <v>2.5834871786903726</v>
      </c>
      <c r="M37" s="2">
        <f t="shared" si="71"/>
        <v>2.5669339747001976</v>
      </c>
      <c r="N37" s="2">
        <f t="shared" si="72"/>
        <v>2.5523796182187537</v>
      </c>
      <c r="O37" s="2">
        <f t="shared" si="73"/>
        <v>2.5394831891909035</v>
      </c>
      <c r="P37" s="2">
        <f t="shared" si="74"/>
        <v>2.5279770008548947</v>
      </c>
      <c r="Q37" s="2">
        <f t="shared" si="75"/>
        <v>2.508324549844298</v>
      </c>
      <c r="R37" s="2">
        <f t="shared" si="76"/>
        <v>2.4921594685663058</v>
      </c>
      <c r="S37" s="2">
        <f t="shared" si="77"/>
        <v>2.4786298170843013</v>
      </c>
      <c r="T37" s="2">
        <f t="shared" si="78"/>
        <v>2.467140089169966</v>
      </c>
      <c r="U37" s="2">
        <f t="shared" si="79"/>
        <v>2.457261530951812</v>
      </c>
    </row>
    <row r="38" spans="1:21" ht="12.75">
      <c r="A38" s="2">
        <v>0.995</v>
      </c>
      <c r="B38" s="2">
        <f t="shared" si="60"/>
        <v>3.707428020387214</v>
      </c>
      <c r="C38" s="2">
        <f t="shared" si="61"/>
        <v>3.4994832972544687</v>
      </c>
      <c r="D38" s="2">
        <f t="shared" si="62"/>
        <v>3.35538733113484</v>
      </c>
      <c r="E38" s="2">
        <f t="shared" si="63"/>
        <v>3.2498355411274824</v>
      </c>
      <c r="F38" s="2">
        <f t="shared" si="64"/>
        <v>3.169272671609173</v>
      </c>
      <c r="G38" s="2">
        <f t="shared" si="65"/>
        <v>3.1058065135821673</v>
      </c>
      <c r="H38" s="2">
        <f t="shared" si="66"/>
        <v>3.0545395859505025</v>
      </c>
      <c r="I38" s="2">
        <f t="shared" si="67"/>
        <v>3.012275833134912</v>
      </c>
      <c r="J38" s="2">
        <f t="shared" si="68"/>
        <v>2.976842733953294</v>
      </c>
      <c r="K38" s="2">
        <f t="shared" si="69"/>
        <v>2.946712882834883</v>
      </c>
      <c r="L38" s="2">
        <f t="shared" si="70"/>
        <v>2.9207816214826163</v>
      </c>
      <c r="M38" s="2">
        <f t="shared" si="71"/>
        <v>2.898230518342512</v>
      </c>
      <c r="N38" s="2">
        <f t="shared" si="72"/>
        <v>2.8784404709116362</v>
      </c>
      <c r="O38" s="2">
        <f t="shared" si="73"/>
        <v>2.8609346040387695</v>
      </c>
      <c r="P38" s="2">
        <f t="shared" si="74"/>
        <v>2.8453397066478177</v>
      </c>
      <c r="Q38" s="2">
        <f t="shared" si="75"/>
        <v>2.818756055685423</v>
      </c>
      <c r="R38" s="2">
        <f t="shared" si="76"/>
        <v>2.7969394976065445</v>
      </c>
      <c r="S38" s="2">
        <f t="shared" si="77"/>
        <v>2.7787145234414217</v>
      </c>
      <c r="T38" s="2">
        <f t="shared" si="78"/>
        <v>2.7632624424106087</v>
      </c>
      <c r="U38" s="2">
        <f t="shared" si="79"/>
        <v>2.749995651755743</v>
      </c>
    </row>
    <row r="41" spans="1:21" ht="15.75">
      <c r="A41" s="4" t="s">
        <v>17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>
      <c r="A42" s="3" t="s">
        <v>18</v>
      </c>
      <c r="B42" s="3" t="s">
        <v>0</v>
      </c>
      <c r="C42" s="3" t="s">
        <v>1</v>
      </c>
      <c r="D42" s="3" t="s">
        <v>2</v>
      </c>
      <c r="E42" s="3" t="s">
        <v>3</v>
      </c>
      <c r="F42" s="3" t="s">
        <v>4</v>
      </c>
      <c r="G42" s="3" t="s">
        <v>5</v>
      </c>
      <c r="H42" s="3" t="s">
        <v>6</v>
      </c>
      <c r="I42" s="3" t="s">
        <v>7</v>
      </c>
      <c r="J42" s="3" t="s">
        <v>8</v>
      </c>
      <c r="K42" s="3" t="s">
        <v>9</v>
      </c>
      <c r="L42" s="3" t="s">
        <v>10</v>
      </c>
      <c r="M42" s="3" t="s">
        <v>11</v>
      </c>
      <c r="N42" s="3" t="s">
        <v>12</v>
      </c>
      <c r="O42" s="3" t="s">
        <v>13</v>
      </c>
      <c r="P42" s="3" t="s">
        <v>14</v>
      </c>
      <c r="Q42" s="3" t="s">
        <v>15</v>
      </c>
      <c r="R42" s="3" t="s">
        <v>16</v>
      </c>
      <c r="S42" s="3" t="s">
        <v>19</v>
      </c>
      <c r="T42" s="3" t="s">
        <v>20</v>
      </c>
      <c r="U42" s="3" t="s">
        <v>21</v>
      </c>
    </row>
    <row r="43" spans="1:21" ht="12.75">
      <c r="A43" s="2">
        <v>0.9</v>
      </c>
      <c r="B43" s="2">
        <f aca="true" t="shared" si="80" ref="B43:B48">TINV(2-2*A43,6)</f>
        <v>1.4397557474976392</v>
      </c>
      <c r="C43" s="2">
        <f aca="true" t="shared" si="81" ref="C43:C48">TINV(2-2*A43,7)</f>
        <v>1.4149239278539318</v>
      </c>
      <c r="D43" s="2">
        <f aca="true" t="shared" si="82" ref="D43:D48">TINV(2-2*A43,8)</f>
        <v>1.396815309951596</v>
      </c>
      <c r="E43" s="2">
        <f aca="true" t="shared" si="83" ref="E43:E48">TINV(2-2*A43,9)</f>
        <v>1.3830287386012596</v>
      </c>
      <c r="F43" s="2">
        <f aca="true" t="shared" si="84" ref="F43:F48">TINV(2-2*A43,10)</f>
        <v>1.3721836413030442</v>
      </c>
      <c r="G43" s="2">
        <f aca="true" t="shared" si="85" ref="G43:G48">TINV(2-2*A43,11)</f>
        <v>1.363430318196635</v>
      </c>
      <c r="H43" s="2">
        <f aca="true" t="shared" si="86" ref="H43:H48">TINV(2-2*A43,12)</f>
        <v>1.35621733418116</v>
      </c>
      <c r="I43" s="2">
        <f aca="true" t="shared" si="87" ref="I43:I48">TINV(2-2*A43,13)</f>
        <v>1.350171288920202</v>
      </c>
      <c r="J43" s="2">
        <f aca="true" t="shared" si="88" ref="J43:J48">TINV(2-2*A43,14)</f>
        <v>1.3450303745781542</v>
      </c>
      <c r="K43" s="2">
        <f aca="true" t="shared" si="89" ref="K43:K48">TINV(2-2*A43,15)</f>
        <v>1.3406056079588469</v>
      </c>
      <c r="L43" s="2">
        <f aca="true" t="shared" si="90" ref="L43:L48">TINV(2-2*A43,16)</f>
        <v>1.3367571674221792</v>
      </c>
      <c r="M43" s="2">
        <f aca="true" t="shared" si="91" ref="M43:M48">TINV(2-2*A43,17)</f>
        <v>1.3333793898044775</v>
      </c>
      <c r="N43" s="2">
        <f aca="true" t="shared" si="92" ref="N43:N48">TINV(2-2*A43,18)</f>
        <v>1.3303909436421164</v>
      </c>
      <c r="O43" s="2">
        <f aca="true" t="shared" si="93" ref="O43:O48">TINV(2-2*A43,19)</f>
        <v>1.3277282090895812</v>
      </c>
      <c r="P43" s="2">
        <f aca="true" t="shared" si="94" ref="P43:P48">TINV(2-2*A43,20)</f>
        <v>1.3253407070395045</v>
      </c>
      <c r="Q43" s="2">
        <f aca="true" t="shared" si="95" ref="Q43:Q48">TINV(2-2*A43,22)</f>
        <v>1.3212367416538635</v>
      </c>
      <c r="R43" s="2">
        <f aca="true" t="shared" si="96" ref="R43:R48">TINV(2-2*A43,24)</f>
        <v>1.3178359337025656</v>
      </c>
      <c r="S43" s="2">
        <f aca="true" t="shared" si="97" ref="S43:S48">TINV(2-2*A43,26)</f>
        <v>1.3149718642910853</v>
      </c>
      <c r="T43" s="2">
        <f aca="true" t="shared" si="98" ref="T43:T48">TINV(2-2*A43,28)</f>
        <v>1.31252678160602</v>
      </c>
      <c r="U43" s="2">
        <f aca="true" t="shared" si="99" ref="U43:U48">TINV(2-2*A43,30)</f>
        <v>1.3104150253988278</v>
      </c>
    </row>
    <row r="44" spans="1:21" ht="12.75">
      <c r="A44" s="2">
        <v>0.95</v>
      </c>
      <c r="B44" s="2">
        <f t="shared" si="80"/>
        <v>1.943180274291977</v>
      </c>
      <c r="C44" s="2">
        <f t="shared" si="81"/>
        <v>1.894578603655801</v>
      </c>
      <c r="D44" s="2">
        <f t="shared" si="82"/>
        <v>1.8595480333018268</v>
      </c>
      <c r="E44" s="2">
        <f t="shared" si="83"/>
        <v>1.8331129225500695</v>
      </c>
      <c r="F44" s="2">
        <f t="shared" si="84"/>
        <v>1.8124611021972235</v>
      </c>
      <c r="G44" s="2">
        <f t="shared" si="85"/>
        <v>1.7958848142321888</v>
      </c>
      <c r="H44" s="2">
        <f t="shared" si="86"/>
        <v>1.7822875476056756</v>
      </c>
      <c r="I44" s="2">
        <f t="shared" si="87"/>
        <v>1.7709333826482787</v>
      </c>
      <c r="J44" s="2">
        <f t="shared" si="88"/>
        <v>1.7613101150619608</v>
      </c>
      <c r="K44" s="2">
        <f t="shared" si="89"/>
        <v>1.7530503252078615</v>
      </c>
      <c r="L44" s="2">
        <f t="shared" si="90"/>
        <v>1.7458836689428865</v>
      </c>
      <c r="M44" s="2">
        <f t="shared" si="91"/>
        <v>1.7396067156488346</v>
      </c>
      <c r="N44" s="2">
        <f t="shared" si="92"/>
        <v>1.7340635923093939</v>
      </c>
      <c r="O44" s="2">
        <f t="shared" si="93"/>
        <v>1.7291327924721895</v>
      </c>
      <c r="P44" s="2">
        <f t="shared" si="94"/>
        <v>1.7247182182137983</v>
      </c>
      <c r="Q44" s="2">
        <f t="shared" si="95"/>
        <v>1.7171443354398237</v>
      </c>
      <c r="R44" s="2">
        <f t="shared" si="96"/>
        <v>1.710882066733471</v>
      </c>
      <c r="S44" s="2">
        <f t="shared" si="97"/>
        <v>1.705617900549273</v>
      </c>
      <c r="T44" s="2">
        <f t="shared" si="98"/>
        <v>1.7011309076118102</v>
      </c>
      <c r="U44" s="2">
        <f t="shared" si="99"/>
        <v>1.6972608510721257</v>
      </c>
    </row>
    <row r="45" spans="1:21" ht="12.75">
      <c r="A45" s="2">
        <v>0.975</v>
      </c>
      <c r="B45" s="2">
        <f t="shared" si="80"/>
        <v>2.4469118464326804</v>
      </c>
      <c r="C45" s="2">
        <f t="shared" si="81"/>
        <v>2.3646242509493183</v>
      </c>
      <c r="D45" s="2">
        <f t="shared" si="82"/>
        <v>2.3060041332991164</v>
      </c>
      <c r="E45" s="2">
        <f t="shared" si="83"/>
        <v>2.262157158173582</v>
      </c>
      <c r="F45" s="2">
        <f t="shared" si="84"/>
        <v>2.228138842425868</v>
      </c>
      <c r="G45" s="2">
        <f t="shared" si="85"/>
        <v>2.200985158721841</v>
      </c>
      <c r="H45" s="2">
        <f t="shared" si="86"/>
        <v>2.1788128271650695</v>
      </c>
      <c r="I45" s="2">
        <f t="shared" si="87"/>
        <v>2.1603686522485344</v>
      </c>
      <c r="J45" s="2">
        <f t="shared" si="88"/>
        <v>2.144786681282085</v>
      </c>
      <c r="K45" s="2">
        <f t="shared" si="89"/>
        <v>2.1314495356759524</v>
      </c>
      <c r="L45" s="2">
        <f t="shared" si="90"/>
        <v>2.119905285162578</v>
      </c>
      <c r="M45" s="2">
        <f t="shared" si="91"/>
        <v>2.1098155585926612</v>
      </c>
      <c r="N45" s="2">
        <f t="shared" si="92"/>
        <v>2.1009220368611805</v>
      </c>
      <c r="O45" s="2">
        <f t="shared" si="93"/>
        <v>2.093024049854864</v>
      </c>
      <c r="P45" s="2">
        <f t="shared" si="94"/>
        <v>2.085963441295542</v>
      </c>
      <c r="Q45" s="2">
        <f t="shared" si="95"/>
        <v>2.0738730583156064</v>
      </c>
      <c r="R45" s="2">
        <f t="shared" si="96"/>
        <v>2.063898547318068</v>
      </c>
      <c r="S45" s="2">
        <f t="shared" si="97"/>
        <v>2.055529418480689</v>
      </c>
      <c r="T45" s="2">
        <f t="shared" si="98"/>
        <v>2.0484071146628864</v>
      </c>
      <c r="U45" s="2">
        <f t="shared" si="99"/>
        <v>2.0422724493667923</v>
      </c>
    </row>
    <row r="46" spans="1:21" ht="12.75">
      <c r="A46" s="2">
        <v>0.98</v>
      </c>
      <c r="B46" s="2">
        <f t="shared" si="80"/>
        <v>2.612241845245613</v>
      </c>
      <c r="C46" s="2">
        <f t="shared" si="81"/>
        <v>2.5167524177125404</v>
      </c>
      <c r="D46" s="2">
        <f t="shared" si="82"/>
        <v>2.4489849889074753</v>
      </c>
      <c r="E46" s="2">
        <f t="shared" si="83"/>
        <v>2.3984409830267612</v>
      </c>
      <c r="F46" s="2">
        <f t="shared" si="84"/>
        <v>2.359314619819152</v>
      </c>
      <c r="G46" s="2">
        <f t="shared" si="85"/>
        <v>2.328139826082354</v>
      </c>
      <c r="H46" s="2">
        <f t="shared" si="86"/>
        <v>2.302721671140543</v>
      </c>
      <c r="I46" s="2">
        <f t="shared" si="87"/>
        <v>2.2816035620520205</v>
      </c>
      <c r="J46" s="2">
        <f t="shared" si="88"/>
        <v>2.2637812762946954</v>
      </c>
      <c r="K46" s="2">
        <f t="shared" si="89"/>
        <v>2.248540287483144</v>
      </c>
      <c r="L46" s="2">
        <f t="shared" si="90"/>
        <v>2.2353584245525555</v>
      </c>
      <c r="M46" s="2">
        <f t="shared" si="91"/>
        <v>2.223845299198932</v>
      </c>
      <c r="N46" s="2">
        <f t="shared" si="92"/>
        <v>2.2137032404084476</v>
      </c>
      <c r="O46" s="2">
        <f t="shared" si="93"/>
        <v>2.20470133613151</v>
      </c>
      <c r="P46" s="2">
        <f t="shared" si="94"/>
        <v>2.1966577269405265</v>
      </c>
      <c r="Q46" s="2">
        <f t="shared" si="95"/>
        <v>2.1828926458306492</v>
      </c>
      <c r="R46" s="2">
        <f t="shared" si="96"/>
        <v>2.1715446698513494</v>
      </c>
      <c r="S46" s="2">
        <f t="shared" si="97"/>
        <v>2.1620288646189145</v>
      </c>
      <c r="T46" s="2">
        <f t="shared" si="98"/>
        <v>2.1539348556322944</v>
      </c>
      <c r="U46" s="2">
        <f t="shared" si="99"/>
        <v>2.1469662632385997</v>
      </c>
    </row>
    <row r="47" spans="1:21" ht="12.75">
      <c r="A47" s="2">
        <v>0.99</v>
      </c>
      <c r="B47" s="2">
        <f t="shared" si="80"/>
        <v>3.1426684031300516</v>
      </c>
      <c r="C47" s="2">
        <f t="shared" si="81"/>
        <v>2.9979515663577763</v>
      </c>
      <c r="D47" s="2">
        <f t="shared" si="82"/>
        <v>2.8964594462137514</v>
      </c>
      <c r="E47" s="2">
        <f t="shared" si="83"/>
        <v>2.8214379214105243</v>
      </c>
      <c r="F47" s="2">
        <f t="shared" si="84"/>
        <v>2.763769457788457</v>
      </c>
      <c r="G47" s="2">
        <f t="shared" si="85"/>
        <v>2.7180791831764335</v>
      </c>
      <c r="H47" s="2">
        <f t="shared" si="86"/>
        <v>2.6809979919600373</v>
      </c>
      <c r="I47" s="2">
        <f t="shared" si="87"/>
        <v>2.650308835952977</v>
      </c>
      <c r="J47" s="2">
        <f t="shared" si="88"/>
        <v>2.6244940644958863</v>
      </c>
      <c r="K47" s="2">
        <f t="shared" si="89"/>
        <v>2.6024802903902327</v>
      </c>
      <c r="L47" s="2">
        <f t="shared" si="90"/>
        <v>2.5834871786903726</v>
      </c>
      <c r="M47" s="2">
        <f t="shared" si="91"/>
        <v>2.5669339747001976</v>
      </c>
      <c r="N47" s="2">
        <f t="shared" si="92"/>
        <v>2.5523796182187537</v>
      </c>
      <c r="O47" s="2">
        <f t="shared" si="93"/>
        <v>2.5394831891909035</v>
      </c>
      <c r="P47" s="2">
        <f t="shared" si="94"/>
        <v>2.5279770008548947</v>
      </c>
      <c r="Q47" s="2">
        <f t="shared" si="95"/>
        <v>2.508324549844298</v>
      </c>
      <c r="R47" s="2">
        <f t="shared" si="96"/>
        <v>2.4921594685663058</v>
      </c>
      <c r="S47" s="2">
        <f t="shared" si="97"/>
        <v>2.4786298170843013</v>
      </c>
      <c r="T47" s="2">
        <f t="shared" si="98"/>
        <v>2.467140089169966</v>
      </c>
      <c r="U47" s="2">
        <f t="shared" si="99"/>
        <v>2.457261530951812</v>
      </c>
    </row>
    <row r="48" spans="1:21" ht="12.75">
      <c r="A48" s="2">
        <v>0.995</v>
      </c>
      <c r="B48" s="2">
        <f t="shared" si="80"/>
        <v>3.707428020387214</v>
      </c>
      <c r="C48" s="2">
        <f t="shared" si="81"/>
        <v>3.4994832972544687</v>
      </c>
      <c r="D48" s="2">
        <f t="shared" si="82"/>
        <v>3.35538733113484</v>
      </c>
      <c r="E48" s="2">
        <f t="shared" si="83"/>
        <v>3.2498355411274824</v>
      </c>
      <c r="F48" s="2">
        <f t="shared" si="84"/>
        <v>3.169272671609173</v>
      </c>
      <c r="G48" s="2">
        <f t="shared" si="85"/>
        <v>3.1058065135821673</v>
      </c>
      <c r="H48" s="2">
        <f t="shared" si="86"/>
        <v>3.0545395859505025</v>
      </c>
      <c r="I48" s="2">
        <f t="shared" si="87"/>
        <v>3.012275833134912</v>
      </c>
      <c r="J48" s="2">
        <f t="shared" si="88"/>
        <v>2.976842733953294</v>
      </c>
      <c r="K48" s="2">
        <f t="shared" si="89"/>
        <v>2.946712882834883</v>
      </c>
      <c r="L48" s="2">
        <f t="shared" si="90"/>
        <v>2.9207816214826163</v>
      </c>
      <c r="M48" s="2">
        <f t="shared" si="91"/>
        <v>2.898230518342512</v>
      </c>
      <c r="N48" s="2">
        <f t="shared" si="92"/>
        <v>2.8784404709116362</v>
      </c>
      <c r="O48" s="2">
        <f t="shared" si="93"/>
        <v>2.8609346040387695</v>
      </c>
      <c r="P48" s="2">
        <f t="shared" si="94"/>
        <v>2.8453397066478177</v>
      </c>
      <c r="Q48" s="2">
        <f t="shared" si="95"/>
        <v>2.818756055685423</v>
      </c>
      <c r="R48" s="2">
        <f t="shared" si="96"/>
        <v>2.7969394976065445</v>
      </c>
      <c r="S48" s="2">
        <f t="shared" si="97"/>
        <v>2.7787145234414217</v>
      </c>
      <c r="T48" s="2">
        <f t="shared" si="98"/>
        <v>2.7632624424106087</v>
      </c>
      <c r="U48" s="2">
        <f t="shared" si="99"/>
        <v>2.749995651755743</v>
      </c>
    </row>
    <row r="51" spans="1:21" ht="15.75">
      <c r="A51" s="4" t="s">
        <v>17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.75">
      <c r="A52" s="3" t="s">
        <v>18</v>
      </c>
      <c r="B52" s="3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3" t="s">
        <v>6</v>
      </c>
      <c r="I52" s="3" t="s">
        <v>7</v>
      </c>
      <c r="J52" s="3" t="s">
        <v>8</v>
      </c>
      <c r="K52" s="3" t="s">
        <v>9</v>
      </c>
      <c r="L52" s="3" t="s">
        <v>10</v>
      </c>
      <c r="M52" s="3" t="s">
        <v>11</v>
      </c>
      <c r="N52" s="3" t="s">
        <v>12</v>
      </c>
      <c r="O52" s="3" t="s">
        <v>13</v>
      </c>
      <c r="P52" s="3" t="s">
        <v>14</v>
      </c>
      <c r="Q52" s="3" t="s">
        <v>15</v>
      </c>
      <c r="R52" s="3" t="s">
        <v>16</v>
      </c>
      <c r="S52" s="3" t="s">
        <v>19</v>
      </c>
      <c r="T52" s="3" t="s">
        <v>20</v>
      </c>
      <c r="U52" s="3" t="s">
        <v>21</v>
      </c>
    </row>
    <row r="53" spans="1:21" ht="12.75">
      <c r="A53" s="2">
        <v>0.9</v>
      </c>
      <c r="B53" s="2">
        <f aca="true" t="shared" si="100" ref="B53:B58">TINV(2-2*A53,6)</f>
        <v>1.4397557474976392</v>
      </c>
      <c r="C53" s="2">
        <f aca="true" t="shared" si="101" ref="C53:C58">TINV(2-2*A53,7)</f>
        <v>1.4149239278539318</v>
      </c>
      <c r="D53" s="2">
        <f aca="true" t="shared" si="102" ref="D53:D58">TINV(2-2*A53,8)</f>
        <v>1.396815309951596</v>
      </c>
      <c r="E53" s="2">
        <f aca="true" t="shared" si="103" ref="E53:E58">TINV(2-2*A53,9)</f>
        <v>1.3830287386012596</v>
      </c>
      <c r="F53" s="2">
        <f aca="true" t="shared" si="104" ref="F53:F58">TINV(2-2*A53,10)</f>
        <v>1.3721836413030442</v>
      </c>
      <c r="G53" s="2">
        <f aca="true" t="shared" si="105" ref="G53:G58">TINV(2-2*A53,11)</f>
        <v>1.363430318196635</v>
      </c>
      <c r="H53" s="2">
        <f aca="true" t="shared" si="106" ref="H53:H58">TINV(2-2*A53,12)</f>
        <v>1.35621733418116</v>
      </c>
      <c r="I53" s="2">
        <f aca="true" t="shared" si="107" ref="I53:I58">TINV(2-2*A53,13)</f>
        <v>1.350171288920202</v>
      </c>
      <c r="J53" s="2">
        <f aca="true" t="shared" si="108" ref="J53:J58">TINV(2-2*A53,14)</f>
        <v>1.3450303745781542</v>
      </c>
      <c r="K53" s="2">
        <f aca="true" t="shared" si="109" ref="K53:K58">TINV(2-2*A53,15)</f>
        <v>1.3406056079588469</v>
      </c>
      <c r="L53" s="2">
        <f aca="true" t="shared" si="110" ref="L53:L58">TINV(2-2*A53,16)</f>
        <v>1.3367571674221792</v>
      </c>
      <c r="M53" s="2">
        <f aca="true" t="shared" si="111" ref="M53:M58">TINV(2-2*A53,17)</f>
        <v>1.3333793898044775</v>
      </c>
      <c r="N53" s="2">
        <f aca="true" t="shared" si="112" ref="N53:N58">TINV(2-2*A53,18)</f>
        <v>1.3303909436421164</v>
      </c>
      <c r="O53" s="2">
        <f aca="true" t="shared" si="113" ref="O53:O58">TINV(2-2*A53,19)</f>
        <v>1.3277282090895812</v>
      </c>
      <c r="P53" s="2">
        <f aca="true" t="shared" si="114" ref="P53:P58">TINV(2-2*A53,20)</f>
        <v>1.3253407070395045</v>
      </c>
      <c r="Q53" s="2">
        <f aca="true" t="shared" si="115" ref="Q53:Q58">TINV(2-2*A53,22)</f>
        <v>1.3212367416538635</v>
      </c>
      <c r="R53" s="2">
        <f aca="true" t="shared" si="116" ref="R53:R58">TINV(2-2*A53,24)</f>
        <v>1.3178359337025656</v>
      </c>
      <c r="S53" s="2">
        <f aca="true" t="shared" si="117" ref="S53:S58">TINV(2-2*A53,26)</f>
        <v>1.3149718642910853</v>
      </c>
      <c r="T53" s="2">
        <f aca="true" t="shared" si="118" ref="T53:T58">TINV(2-2*A53,28)</f>
        <v>1.31252678160602</v>
      </c>
      <c r="U53" s="2">
        <f aca="true" t="shared" si="119" ref="U53:U58">TINV(2-2*A53,30)</f>
        <v>1.3104150253988278</v>
      </c>
    </row>
    <row r="54" spans="1:21" ht="12.75">
      <c r="A54" s="2">
        <v>0.95</v>
      </c>
      <c r="B54" s="2">
        <f t="shared" si="100"/>
        <v>1.943180274291977</v>
      </c>
      <c r="C54" s="2">
        <f t="shared" si="101"/>
        <v>1.894578603655801</v>
      </c>
      <c r="D54" s="2">
        <f t="shared" si="102"/>
        <v>1.8595480333018268</v>
      </c>
      <c r="E54" s="2">
        <f t="shared" si="103"/>
        <v>1.8331129225500695</v>
      </c>
      <c r="F54" s="2">
        <f t="shared" si="104"/>
        <v>1.8124611021972235</v>
      </c>
      <c r="G54" s="2">
        <f t="shared" si="105"/>
        <v>1.7958848142321888</v>
      </c>
      <c r="H54" s="2">
        <f t="shared" si="106"/>
        <v>1.7822875476056756</v>
      </c>
      <c r="I54" s="2">
        <f t="shared" si="107"/>
        <v>1.7709333826482787</v>
      </c>
      <c r="J54" s="2">
        <f t="shared" si="108"/>
        <v>1.7613101150619608</v>
      </c>
      <c r="K54" s="2">
        <f t="shared" si="109"/>
        <v>1.7530503252078615</v>
      </c>
      <c r="L54" s="2">
        <f t="shared" si="110"/>
        <v>1.7458836689428865</v>
      </c>
      <c r="M54" s="2">
        <f t="shared" si="111"/>
        <v>1.7396067156488346</v>
      </c>
      <c r="N54" s="2">
        <f t="shared" si="112"/>
        <v>1.7340635923093939</v>
      </c>
      <c r="O54" s="2">
        <f t="shared" si="113"/>
        <v>1.7291327924721895</v>
      </c>
      <c r="P54" s="2">
        <f t="shared" si="114"/>
        <v>1.7247182182137983</v>
      </c>
      <c r="Q54" s="2">
        <f t="shared" si="115"/>
        <v>1.7171443354398237</v>
      </c>
      <c r="R54" s="2">
        <f t="shared" si="116"/>
        <v>1.710882066733471</v>
      </c>
      <c r="S54" s="2">
        <f t="shared" si="117"/>
        <v>1.705617900549273</v>
      </c>
      <c r="T54" s="2">
        <f t="shared" si="118"/>
        <v>1.7011309076118102</v>
      </c>
      <c r="U54" s="2">
        <f t="shared" si="119"/>
        <v>1.6972608510721257</v>
      </c>
    </row>
    <row r="55" spans="1:21" ht="12.75">
      <c r="A55" s="2">
        <v>0.975</v>
      </c>
      <c r="B55" s="2">
        <f t="shared" si="100"/>
        <v>2.4469118464326804</v>
      </c>
      <c r="C55" s="2">
        <f t="shared" si="101"/>
        <v>2.3646242509493183</v>
      </c>
      <c r="D55" s="2">
        <f t="shared" si="102"/>
        <v>2.3060041332991164</v>
      </c>
      <c r="E55" s="2">
        <f t="shared" si="103"/>
        <v>2.262157158173582</v>
      </c>
      <c r="F55" s="2">
        <f t="shared" si="104"/>
        <v>2.228138842425868</v>
      </c>
      <c r="G55" s="2">
        <f t="shared" si="105"/>
        <v>2.200985158721841</v>
      </c>
      <c r="H55" s="2">
        <f t="shared" si="106"/>
        <v>2.1788128271650695</v>
      </c>
      <c r="I55" s="2">
        <f t="shared" si="107"/>
        <v>2.1603686522485344</v>
      </c>
      <c r="J55" s="2">
        <f t="shared" si="108"/>
        <v>2.144786681282085</v>
      </c>
      <c r="K55" s="2">
        <f t="shared" si="109"/>
        <v>2.1314495356759524</v>
      </c>
      <c r="L55" s="2">
        <f t="shared" si="110"/>
        <v>2.119905285162578</v>
      </c>
      <c r="M55" s="2">
        <f t="shared" si="111"/>
        <v>2.1098155585926612</v>
      </c>
      <c r="N55" s="2">
        <f t="shared" si="112"/>
        <v>2.1009220368611805</v>
      </c>
      <c r="O55" s="2">
        <f t="shared" si="113"/>
        <v>2.093024049854864</v>
      </c>
      <c r="P55" s="2">
        <f t="shared" si="114"/>
        <v>2.085963441295542</v>
      </c>
      <c r="Q55" s="2">
        <f t="shared" si="115"/>
        <v>2.0738730583156064</v>
      </c>
      <c r="R55" s="2">
        <f t="shared" si="116"/>
        <v>2.063898547318068</v>
      </c>
      <c r="S55" s="2">
        <f t="shared" si="117"/>
        <v>2.055529418480689</v>
      </c>
      <c r="T55" s="2">
        <f t="shared" si="118"/>
        <v>2.0484071146628864</v>
      </c>
      <c r="U55" s="2">
        <f t="shared" si="119"/>
        <v>2.0422724493667923</v>
      </c>
    </row>
    <row r="56" spans="1:21" ht="12.75">
      <c r="A56" s="2">
        <v>0.98</v>
      </c>
      <c r="B56" s="2">
        <f t="shared" si="100"/>
        <v>2.612241845245613</v>
      </c>
      <c r="C56" s="2">
        <f t="shared" si="101"/>
        <v>2.5167524177125404</v>
      </c>
      <c r="D56" s="2">
        <f t="shared" si="102"/>
        <v>2.4489849889074753</v>
      </c>
      <c r="E56" s="2">
        <f t="shared" si="103"/>
        <v>2.3984409830267612</v>
      </c>
      <c r="F56" s="2">
        <f t="shared" si="104"/>
        <v>2.359314619819152</v>
      </c>
      <c r="G56" s="2">
        <f t="shared" si="105"/>
        <v>2.328139826082354</v>
      </c>
      <c r="H56" s="2">
        <f t="shared" si="106"/>
        <v>2.302721671140543</v>
      </c>
      <c r="I56" s="2">
        <f t="shared" si="107"/>
        <v>2.2816035620520205</v>
      </c>
      <c r="J56" s="2">
        <f t="shared" si="108"/>
        <v>2.2637812762946954</v>
      </c>
      <c r="K56" s="2">
        <f t="shared" si="109"/>
        <v>2.248540287483144</v>
      </c>
      <c r="L56" s="2">
        <f t="shared" si="110"/>
        <v>2.2353584245525555</v>
      </c>
      <c r="M56" s="2">
        <f t="shared" si="111"/>
        <v>2.223845299198932</v>
      </c>
      <c r="N56" s="2">
        <f t="shared" si="112"/>
        <v>2.2137032404084476</v>
      </c>
      <c r="O56" s="2">
        <f t="shared" si="113"/>
        <v>2.20470133613151</v>
      </c>
      <c r="P56" s="2">
        <f t="shared" si="114"/>
        <v>2.1966577269405265</v>
      </c>
      <c r="Q56" s="2">
        <f t="shared" si="115"/>
        <v>2.1828926458306492</v>
      </c>
      <c r="R56" s="2">
        <f t="shared" si="116"/>
        <v>2.1715446698513494</v>
      </c>
      <c r="S56" s="2">
        <f t="shared" si="117"/>
        <v>2.1620288646189145</v>
      </c>
      <c r="T56" s="2">
        <f t="shared" si="118"/>
        <v>2.1539348556322944</v>
      </c>
      <c r="U56" s="2">
        <f t="shared" si="119"/>
        <v>2.1469662632385997</v>
      </c>
    </row>
    <row r="57" spans="1:21" ht="12.75">
      <c r="A57" s="2">
        <v>0.99</v>
      </c>
      <c r="B57" s="2">
        <f t="shared" si="100"/>
        <v>3.1426684031300516</v>
      </c>
      <c r="C57" s="2">
        <f t="shared" si="101"/>
        <v>2.9979515663577763</v>
      </c>
      <c r="D57" s="2">
        <f t="shared" si="102"/>
        <v>2.8964594462137514</v>
      </c>
      <c r="E57" s="2">
        <f t="shared" si="103"/>
        <v>2.8214379214105243</v>
      </c>
      <c r="F57" s="2">
        <f t="shared" si="104"/>
        <v>2.763769457788457</v>
      </c>
      <c r="G57" s="2">
        <f t="shared" si="105"/>
        <v>2.7180791831764335</v>
      </c>
      <c r="H57" s="2">
        <f t="shared" si="106"/>
        <v>2.6809979919600373</v>
      </c>
      <c r="I57" s="2">
        <f t="shared" si="107"/>
        <v>2.650308835952977</v>
      </c>
      <c r="J57" s="2">
        <f t="shared" si="108"/>
        <v>2.6244940644958863</v>
      </c>
      <c r="K57" s="2">
        <f t="shared" si="109"/>
        <v>2.6024802903902327</v>
      </c>
      <c r="L57" s="2">
        <f t="shared" si="110"/>
        <v>2.5834871786903726</v>
      </c>
      <c r="M57" s="2">
        <f t="shared" si="111"/>
        <v>2.5669339747001976</v>
      </c>
      <c r="N57" s="2">
        <f t="shared" si="112"/>
        <v>2.5523796182187537</v>
      </c>
      <c r="O57" s="2">
        <f t="shared" si="113"/>
        <v>2.5394831891909035</v>
      </c>
      <c r="P57" s="2">
        <f t="shared" si="114"/>
        <v>2.5279770008548947</v>
      </c>
      <c r="Q57" s="2">
        <f t="shared" si="115"/>
        <v>2.508324549844298</v>
      </c>
      <c r="R57" s="2">
        <f t="shared" si="116"/>
        <v>2.4921594685663058</v>
      </c>
      <c r="S57" s="2">
        <f t="shared" si="117"/>
        <v>2.4786298170843013</v>
      </c>
      <c r="T57" s="2">
        <f t="shared" si="118"/>
        <v>2.467140089169966</v>
      </c>
      <c r="U57" s="2">
        <f t="shared" si="119"/>
        <v>2.457261530951812</v>
      </c>
    </row>
    <row r="58" spans="1:21" ht="12.75">
      <c r="A58" s="2">
        <v>0.995</v>
      </c>
      <c r="B58" s="2">
        <f t="shared" si="100"/>
        <v>3.707428020387214</v>
      </c>
      <c r="C58" s="2">
        <f t="shared" si="101"/>
        <v>3.4994832972544687</v>
      </c>
      <c r="D58" s="2">
        <f t="shared" si="102"/>
        <v>3.35538733113484</v>
      </c>
      <c r="E58" s="2">
        <f t="shared" si="103"/>
        <v>3.2498355411274824</v>
      </c>
      <c r="F58" s="2">
        <f t="shared" si="104"/>
        <v>3.169272671609173</v>
      </c>
      <c r="G58" s="2">
        <f t="shared" si="105"/>
        <v>3.1058065135821673</v>
      </c>
      <c r="H58" s="2">
        <f t="shared" si="106"/>
        <v>3.0545395859505025</v>
      </c>
      <c r="I58" s="2">
        <f t="shared" si="107"/>
        <v>3.012275833134912</v>
      </c>
      <c r="J58" s="2">
        <f t="shared" si="108"/>
        <v>2.976842733953294</v>
      </c>
      <c r="K58" s="2">
        <f t="shared" si="109"/>
        <v>2.946712882834883</v>
      </c>
      <c r="L58" s="2">
        <f t="shared" si="110"/>
        <v>2.9207816214826163</v>
      </c>
      <c r="M58" s="2">
        <f t="shared" si="111"/>
        <v>2.898230518342512</v>
      </c>
      <c r="N58" s="2">
        <f t="shared" si="112"/>
        <v>2.8784404709116362</v>
      </c>
      <c r="O58" s="2">
        <f t="shared" si="113"/>
        <v>2.8609346040387695</v>
      </c>
      <c r="P58" s="2">
        <f t="shared" si="114"/>
        <v>2.8453397066478177</v>
      </c>
      <c r="Q58" s="2">
        <f t="shared" si="115"/>
        <v>2.818756055685423</v>
      </c>
      <c r="R58" s="2">
        <f t="shared" si="116"/>
        <v>2.7969394976065445</v>
      </c>
      <c r="S58" s="2">
        <f t="shared" si="117"/>
        <v>2.7787145234414217</v>
      </c>
      <c r="T58" s="2">
        <f t="shared" si="118"/>
        <v>2.7632624424106087</v>
      </c>
      <c r="U58" s="2">
        <f t="shared" si="119"/>
        <v>2.749995651755743</v>
      </c>
    </row>
  </sheetData>
  <mergeCells count="6">
    <mergeCell ref="A41:U41"/>
    <mergeCell ref="A51:U51"/>
    <mergeCell ref="A1:U1"/>
    <mergeCell ref="A11:U11"/>
    <mergeCell ref="A21:U21"/>
    <mergeCell ref="A31:U31"/>
  </mergeCells>
  <printOptions/>
  <pageMargins left="0.55" right="0.37" top="0.55" bottom="0.52" header="0.29" footer="0.5"/>
  <pageSetup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</dc:creator>
  <cp:keywords/>
  <dc:description/>
  <cp:lastModifiedBy>HI</cp:lastModifiedBy>
  <cp:lastPrinted>2006-05-07T19:33:22Z</cp:lastPrinted>
  <dcterms:created xsi:type="dcterms:W3CDTF">2006-05-07T05:31:46Z</dcterms:created>
  <dcterms:modified xsi:type="dcterms:W3CDTF">2006-05-07T19:33:25Z</dcterms:modified>
  <cp:category/>
  <cp:version/>
  <cp:contentType/>
  <cp:contentStatus/>
</cp:coreProperties>
</file>